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filterPrivacy="1"/>
  <xr:revisionPtr revIDLastSave="0" documentId="13_ncr:1_{96EC8C9A-0872-42A5-8C60-2F3B87CDB018}" xr6:coauthVersionLast="47" xr6:coauthVersionMax="47" xr10:uidLastSave="{00000000-0000-0000-0000-000000000000}"/>
  <bookViews>
    <workbookView showSheetTabs="0" xWindow="-120" yWindow="-120" windowWidth="20730" windowHeight="11160" xr2:uid="{00000000-000D-0000-FFFF-FFFF00000000}"/>
  </bookViews>
  <sheets>
    <sheet name="INDICE" sheetId="30" r:id="rId1"/>
    <sheet name="Activos" sheetId="12" r:id="rId2"/>
    <sheet name="Composición Activo" sheetId="31" r:id="rId3"/>
    <sheet name="Fondos Disponibles" sheetId="15" r:id="rId4"/>
    <sheet name="Inversiones" sheetId="16" r:id="rId5"/>
    <sheet name="Cartera de Crédito" sheetId="14" r:id="rId6"/>
    <sheet name="Calidad de crédito" sheetId="20" r:id="rId7"/>
    <sheet name="Morosidad" sheetId="25" r:id="rId8"/>
    <sheet name="Pasivos" sheetId="13" r:id="rId9"/>
    <sheet name="Composición Pasivo" sheetId="32" r:id="rId10"/>
    <sheet name="Oblig. con el Público" sheetId="17" r:id="rId11"/>
    <sheet name="Depósitos a la Vista" sheetId="18" r:id="rId12"/>
    <sheet name="Depósitos a Plazo" sheetId="19" r:id="rId13"/>
    <sheet name="Patrimonio" sheetId="21" r:id="rId14"/>
    <sheet name="Composición Patrimonio" sheetId="33" r:id="rId15"/>
    <sheet name="Capital Social" sheetId="22" r:id="rId16"/>
    <sheet name="Reservas" sheetId="23" r:id="rId17"/>
    <sheet name="Ingresos" sheetId="27" r:id="rId18"/>
    <sheet name="Gastos" sheetId="28" r:id="rId19"/>
    <sheet name="Excedentes" sheetId="29" r:id="rId20"/>
    <sheet name="Grado de Absorción" sheetId="10" r:id="rId21"/>
    <sheet name="Cobertura Cartera Imp." sheetId="35" r:id="rId22"/>
    <sheet name="Solvencia" sheetId="36" r:id="rId23"/>
    <sheet name="ROA" sheetId="7" r:id="rId24"/>
    <sheet name="ROE" sheetId="8" r:id="rId25"/>
    <sheet name="Liquidez 1ra. Línea" sheetId="9" r:id="rId26"/>
    <sheet name="Liquidez 2da. Línea" sheetId="6" r:id="rId27"/>
    <sheet name="Mapa Riesgo" sheetId="26" r:id="rId28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5" i="6" l="1"/>
  <c r="A58" i="9"/>
  <c r="A59" i="9"/>
  <c r="A60" i="9" s="1"/>
  <c r="A61" i="9" s="1"/>
  <c r="A62" i="9" s="1"/>
  <c r="A63" i="9" s="1"/>
  <c r="A64" i="9" s="1"/>
  <c r="A65" i="9" s="1"/>
  <c r="A66" i="9" s="1"/>
  <c r="A66" i="7"/>
  <c r="A55" i="36"/>
  <c r="A56" i="36"/>
  <c r="A57" i="36" s="1"/>
  <c r="A58" i="36" s="1"/>
  <c r="A59" i="36" s="1"/>
  <c r="A60" i="36" s="1"/>
  <c r="A61" i="36" s="1"/>
  <c r="A62" i="36" s="1"/>
  <c r="A63" i="36" s="1"/>
  <c r="A64" i="36" s="1"/>
  <c r="A65" i="36" s="1"/>
  <c r="A54" i="36"/>
  <c r="A28" i="6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28" i="9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5" i="9" s="1"/>
  <c r="A56" i="9" s="1"/>
  <c r="A57" i="9" s="1"/>
  <c r="A28" i="8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28" i="7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27" i="36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27" i="35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28" i="10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8" i="29"/>
  <c r="A9" i="29"/>
  <c r="A10" i="29"/>
  <c r="A11" i="29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29" i="25"/>
  <c r="A30" i="25"/>
  <c r="A31" i="25"/>
  <c r="A32" i="25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28" i="25"/>
  <c r="A65" i="7" l="1"/>
  <c r="D103" i="28"/>
  <c r="D102" i="28"/>
  <c r="D101" i="28"/>
  <c r="D100" i="28"/>
  <c r="D103" i="27"/>
  <c r="D102" i="27"/>
  <c r="D101" i="27"/>
  <c r="D100" i="27"/>
  <c r="C103" i="33"/>
  <c r="C102" i="33"/>
  <c r="C101" i="33"/>
  <c r="C100" i="33"/>
  <c r="C103" i="32"/>
  <c r="C102" i="32"/>
  <c r="C101" i="32"/>
  <c r="C100" i="32"/>
  <c r="C104" i="31"/>
  <c r="C103" i="31"/>
  <c r="C102" i="31"/>
  <c r="C101" i="31"/>
  <c r="C100" i="31"/>
  <c r="F35" i="29"/>
  <c r="F41" i="29"/>
  <c r="F21" i="29"/>
  <c r="F28" i="29"/>
  <c r="F29" i="29"/>
  <c r="F8" i="29"/>
  <c r="F44" i="29"/>
  <c r="F14" i="29"/>
  <c r="F23" i="29"/>
  <c r="F10" i="29"/>
  <c r="F12" i="29"/>
  <c r="F17" i="29"/>
  <c r="F45" i="29"/>
  <c r="F19" i="29"/>
  <c r="F37" i="29"/>
  <c r="F34" i="29"/>
  <c r="F20" i="29"/>
  <c r="F15" i="29"/>
  <c r="F32" i="29"/>
  <c r="F24" i="29"/>
  <c r="F43" i="29"/>
  <c r="F27" i="29"/>
  <c r="F22" i="29"/>
  <c r="F30" i="29"/>
  <c r="F40" i="29"/>
  <c r="F33" i="29"/>
  <c r="F18" i="29"/>
  <c r="F25" i="29"/>
  <c r="F7" i="29"/>
  <c r="F31" i="29"/>
  <c r="F26" i="29"/>
  <c r="F42" i="29"/>
  <c r="F38" i="29"/>
  <c r="F9" i="29"/>
  <c r="F11" i="29"/>
  <c r="F36" i="29"/>
  <c r="F39" i="29"/>
  <c r="F6" i="29"/>
  <c r="F13" i="29"/>
  <c r="F46" i="29"/>
  <c r="F16" i="29"/>
  <c r="A14" i="26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7" i="29" l="1"/>
</calcChain>
</file>

<file path=xl/sharedStrings.xml><?xml version="1.0" encoding="utf-8"?>
<sst xmlns="http://schemas.openxmlformats.org/spreadsheetml/2006/main" count="4477" uniqueCount="2147">
  <si>
    <t>Tablas de Ranking de ACTIVOS</t>
  </si>
  <si>
    <t>#</t>
  </si>
  <si>
    <t>SEG.</t>
  </si>
  <si>
    <t>ENTIDAD</t>
  </si>
  <si>
    <t>ABSOLUTA</t>
  </si>
  <si>
    <t>RELATIVA</t>
  </si>
  <si>
    <t>COMPOSICIÓN</t>
  </si>
  <si>
    <t>SEGMENTO 1</t>
  </si>
  <si>
    <t>COOPROGRESO</t>
  </si>
  <si>
    <t>OSCUS</t>
  </si>
  <si>
    <t>CACPECO</t>
  </si>
  <si>
    <t>RIOBAMBA</t>
  </si>
  <si>
    <t>MEGO</t>
  </si>
  <si>
    <t>ATUNTAQUI</t>
  </si>
  <si>
    <t>TULCAN</t>
  </si>
  <si>
    <t>COMERCIO</t>
  </si>
  <si>
    <t>SEGMENTO 2</t>
  </si>
  <si>
    <t>CHONE</t>
  </si>
  <si>
    <t>CALCETA</t>
  </si>
  <si>
    <t>GUARANDA</t>
  </si>
  <si>
    <t>COOPAD</t>
  </si>
  <si>
    <t>COTOCOLLAO</t>
  </si>
  <si>
    <t>SEGMENTO 3</t>
  </si>
  <si>
    <t>G.ICORED</t>
  </si>
  <si>
    <t>Tablas de Ranking de Morosidad Ampliada de la Cartera</t>
  </si>
  <si>
    <t>Ranking Morosidad Ampliada de la Cartera</t>
  </si>
  <si>
    <t>Morosidad Ampliada de la Cartera</t>
  </si>
  <si>
    <t>Cobertura Patrimonial de Activos Improductivos</t>
  </si>
  <si>
    <t>Solvencia (SFPS)</t>
  </si>
  <si>
    <t>Sostenibilidad Operativa</t>
  </si>
  <si>
    <t>Cobertura de Cartera Improductiva</t>
  </si>
  <si>
    <t>Grado de Absorción del Margen Financiero Neto</t>
  </si>
  <si>
    <t>Rentabilidad sobre el activo</t>
  </si>
  <si>
    <t>Rentabilidad sobre el patrimonio</t>
  </si>
  <si>
    <t>Índice de Liquidez de primera línea</t>
  </si>
  <si>
    <t>Índice Liquidez de segunda línea</t>
  </si>
  <si>
    <t>Tablas de Ranking de PASIVO</t>
  </si>
  <si>
    <t>Tablas de Ranking de CARTERA DE CREDITOS</t>
  </si>
  <si>
    <t>ANDALUCIA</t>
  </si>
  <si>
    <t>Tablas de Ranking de Índice Liquidez de segunda línea</t>
  </si>
  <si>
    <t>Ranking Índice Liquidez de segunda línea</t>
  </si>
  <si>
    <t>Tablas de Ranking de Rentabilidad sobre el activo</t>
  </si>
  <si>
    <t>Ranking Rentabilidad sobre el activo (ROA)</t>
  </si>
  <si>
    <t>Tablas de Ranking de Rentabilidad sobre el patrimonio</t>
  </si>
  <si>
    <t>Ranking Rentabilidad sobre el patrimonio (ROE)</t>
  </si>
  <si>
    <t>Tablas de Ranking de Índice de Liquidez de primera línea</t>
  </si>
  <si>
    <t>Ranking Índice de Liquidez de primera línea</t>
  </si>
  <si>
    <t>Tablas de Ranking de Grado de Absorción del Margen Financiero Neto</t>
  </si>
  <si>
    <t>Ranking Grado de Absorción del Margen Financiero Neto</t>
  </si>
  <si>
    <t>Tablas de Ranking de FONDOS DISPONIBLES</t>
  </si>
  <si>
    <t>Tablas de Ranking de INVERSIONES</t>
  </si>
  <si>
    <t/>
  </si>
  <si>
    <t>Tablas de Ranking de OBLIGACIONES CON EL PUBLICO</t>
  </si>
  <si>
    <t>Tablas de Ranking de DEPOSITOS A LA VISTA</t>
  </si>
  <si>
    <t>Tablas de Ranking de DEPOSITOS A PLAZO</t>
  </si>
  <si>
    <t>SEGMENTACIÓN DEL CRÉDITO</t>
  </si>
  <si>
    <t>Total</t>
  </si>
  <si>
    <t>Cartera de credito Educativo</t>
  </si>
  <si>
    <t>Cartera Bruta Inversion Publica</t>
  </si>
  <si>
    <t>Cartera de credito Vivienda Interes Publico</t>
  </si>
  <si>
    <t>Cartera de credito Productivo</t>
  </si>
  <si>
    <t>Cartera de credito Microcredito</t>
  </si>
  <si>
    <t>Cartera de credito Inmobiliario</t>
  </si>
  <si>
    <t>Cartera de credito Consumo ordinario</t>
  </si>
  <si>
    <t>Cartera de credito comercial ordinario</t>
  </si>
  <si>
    <t>Proporción Cartera Productiva</t>
  </si>
  <si>
    <t>Morosidad</t>
  </si>
  <si>
    <t xml:space="preserve">Cartera Improductiva	</t>
  </si>
  <si>
    <t>Cartera Vencida</t>
  </si>
  <si>
    <t>Cartera No devenga</t>
  </si>
  <si>
    <t>Cartera Bruta</t>
  </si>
  <si>
    <t>MOROSIDAD DE LA CARTERA</t>
  </si>
  <si>
    <t>BENCHMARK</t>
  </si>
  <si>
    <t>Cartera Improductiva</t>
  </si>
  <si>
    <t>Cartera de credito no devenga</t>
  </si>
  <si>
    <t>Cartera de credito por vencer</t>
  </si>
  <si>
    <t>Provision de Cartera de Credito</t>
  </si>
  <si>
    <t>Cartera Neta</t>
  </si>
  <si>
    <t>COLOCACIONES - CARTERA DE CRÉDITOS</t>
  </si>
  <si>
    <t>Ranking de CAPITAL SOCIAL (Millones)</t>
  </si>
  <si>
    <t>&gt; 6.00%</t>
  </si>
  <si>
    <t>4.50% - 6.00%</t>
  </si>
  <si>
    <t>&lt; 4.50%</t>
  </si>
  <si>
    <t>&gt; 15.00%</t>
  </si>
  <si>
    <t>&gt; 20.00%</t>
  </si>
  <si>
    <t>&gt; 8.00%</t>
  </si>
  <si>
    <t>&gt; 1.20%</t>
  </si>
  <si>
    <t>&gt; 95.00%</t>
  </si>
  <si>
    <t>&gt; 100.00%</t>
  </si>
  <si>
    <t>&gt; 90.00%</t>
  </si>
  <si>
    <t>&gt; 9.00%</t>
  </si>
  <si>
    <t>&gt; 55.00%</t>
  </si>
  <si>
    <t>12.00% - 15.00%</t>
  </si>
  <si>
    <t>16.00% - 20.00%</t>
  </si>
  <si>
    <t>1.00% - 8.00%</t>
  </si>
  <si>
    <t>0.30% - 1.20%</t>
  </si>
  <si>
    <t>80.00% - 95.00%</t>
  </si>
  <si>
    <t>80.00% - 100.00%</t>
  </si>
  <si>
    <t>80.00% - 90.00%</t>
  </si>
  <si>
    <t>9.00% - 9.00%</t>
  </si>
  <si>
    <t>40.00% - 55.00%</t>
  </si>
  <si>
    <t>&lt; 12.00%</t>
  </si>
  <si>
    <t>&lt; 16.00%</t>
  </si>
  <si>
    <t>&lt; 1.00%</t>
  </si>
  <si>
    <t>&lt; 0.30%</t>
  </si>
  <si>
    <t>&lt; 80.00%</t>
  </si>
  <si>
    <t>&lt; 9.00%</t>
  </si>
  <si>
    <t>&lt; 40.00%</t>
  </si>
  <si>
    <t>INGRESOS</t>
  </si>
  <si>
    <t>5</t>
  </si>
  <si>
    <t>Pérdidas y ganancias</t>
  </si>
  <si>
    <t>59</t>
  </si>
  <si>
    <t>OTROS INGRESOS</t>
  </si>
  <si>
    <t>56</t>
  </si>
  <si>
    <t>OTROS INGRESOS OPERACIONALES</t>
  </si>
  <si>
    <t>55</t>
  </si>
  <si>
    <t>INGRESOS POR SERVICIOS</t>
  </si>
  <si>
    <t>54</t>
  </si>
  <si>
    <t>UTILIDADES FINANCIERAS</t>
  </si>
  <si>
    <t>53</t>
  </si>
  <si>
    <t>COMISIONES GANADAS</t>
  </si>
  <si>
    <t>52</t>
  </si>
  <si>
    <t>INTERESES Y DESCUENTOS GANADOS</t>
  </si>
  <si>
    <t>51</t>
  </si>
  <si>
    <t>CUENTA.</t>
  </si>
  <si>
    <t>CÓDIGO</t>
  </si>
  <si>
    <t>GASTOS</t>
  </si>
  <si>
    <t>4</t>
  </si>
  <si>
    <t>IMPUESTOS Y PARTICIPACION A EMPLEADOS</t>
  </si>
  <si>
    <t>48</t>
  </si>
  <si>
    <t>OTROS GASTOS Y PÉRDIDAS</t>
  </si>
  <si>
    <t>47</t>
  </si>
  <si>
    <t>OTRAS PÉRDIDAS OPERACIONALES</t>
  </si>
  <si>
    <t>46</t>
  </si>
  <si>
    <t>GASTOS DE OPERACIÓN</t>
  </si>
  <si>
    <t>45</t>
  </si>
  <si>
    <t>PROVISIONES</t>
  </si>
  <si>
    <t>44</t>
  </si>
  <si>
    <t>PÉRDIDAS FINANCIERAS</t>
  </si>
  <si>
    <t>43</t>
  </si>
  <si>
    <t>COMISIONES CAUSADAS</t>
  </si>
  <si>
    <t>42</t>
  </si>
  <si>
    <t>INTERESES CAUSADOS</t>
  </si>
  <si>
    <t>41</t>
  </si>
  <si>
    <t>EXCEDENTES</t>
  </si>
  <si>
    <t>Segmento 1</t>
  </si>
  <si>
    <t>Segmento 2</t>
  </si>
  <si>
    <t>Segmento 3</t>
  </si>
  <si>
    <t>Fondos Disponibles</t>
  </si>
  <si>
    <t>Inversiones</t>
  </si>
  <si>
    <t>Cartera de Crédito</t>
  </si>
  <si>
    <t>Calidad de Crédito</t>
  </si>
  <si>
    <t>ACTIVOS</t>
  </si>
  <si>
    <t>1</t>
  </si>
  <si>
    <t>OTROS ACTIVOS</t>
  </si>
  <si>
    <t>19</t>
  </si>
  <si>
    <t>PROPIEDADES Y EQUIPO</t>
  </si>
  <si>
    <t>18</t>
  </si>
  <si>
    <t>BIENES REALIZABLES, ADJUDICADOS POR PAGO, DE ARRENDAMIENTO MERCANTIL Y NO UTILIZADOS POR LA INSTITUCIÓN</t>
  </si>
  <si>
    <t>17</t>
  </si>
  <si>
    <t>CUENTAS POR COBRAR</t>
  </si>
  <si>
    <t>16</t>
  </si>
  <si>
    <t>CARTERA DE CRÉDITOS</t>
  </si>
  <si>
    <t>14</t>
  </si>
  <si>
    <t>INVERSIONES</t>
  </si>
  <si>
    <t>13</t>
  </si>
  <si>
    <t>OPERACIONES INTERBANCARIAS</t>
  </si>
  <si>
    <t>12</t>
  </si>
  <si>
    <t>FONDOS DISPONIBLES</t>
  </si>
  <si>
    <t>11</t>
  </si>
  <si>
    <t>Composición de ACTIVOS (Millones de USD)</t>
  </si>
  <si>
    <t>Composición Activos</t>
  </si>
  <si>
    <t>Ranking</t>
  </si>
  <si>
    <t>Composición</t>
  </si>
  <si>
    <t>Obligaciones con el Público</t>
  </si>
  <si>
    <t>Depósitos a Plazo</t>
  </si>
  <si>
    <t>Depósitos a la Vista</t>
  </si>
  <si>
    <t>Capital Social</t>
  </si>
  <si>
    <t>Reservas</t>
  </si>
  <si>
    <t>PASIVOS</t>
  </si>
  <si>
    <t>2</t>
  </si>
  <si>
    <t>OTROS PASIVOS</t>
  </si>
  <si>
    <t>29</t>
  </si>
  <si>
    <t>VALORES EN CIRCULACIÓN</t>
  </si>
  <si>
    <t>27</t>
  </si>
  <si>
    <t>OBLIGACIONES FINANCIERAS</t>
  </si>
  <si>
    <t>26</t>
  </si>
  <si>
    <t>CUENTAS POR PAGAR</t>
  </si>
  <si>
    <t>25</t>
  </si>
  <si>
    <t>OBLIGACIONES INMEDIATAS</t>
  </si>
  <si>
    <t>23</t>
  </si>
  <si>
    <t>22</t>
  </si>
  <si>
    <t>OBLIGACIONES CON EL PÚBLICO</t>
  </si>
  <si>
    <t>21</t>
  </si>
  <si>
    <t>Composición de PASIVO (Millones de USD)</t>
  </si>
  <si>
    <t>PATRIMONIO</t>
  </si>
  <si>
    <t>3</t>
  </si>
  <si>
    <t>RESULTADOS</t>
  </si>
  <si>
    <t>36</t>
  </si>
  <si>
    <t>SUPERÁVIT POR VALUACIONES</t>
  </si>
  <si>
    <t>35</t>
  </si>
  <si>
    <t>OTROS APORTES PATRIMONIALES</t>
  </si>
  <si>
    <t>34</t>
  </si>
  <si>
    <t>RESERVAS</t>
  </si>
  <si>
    <t>33</t>
  </si>
  <si>
    <t>PRIMA O DESCUENTO EN COLOCACIÓN DE ACCIONES Y CERTIFICADOS</t>
  </si>
  <si>
    <t>32</t>
  </si>
  <si>
    <t>CAPITAL SOCIAL</t>
  </si>
  <si>
    <t>31</t>
  </si>
  <si>
    <t>Composición de PATRIMONIO (Millones de USD)</t>
  </si>
  <si>
    <t>Composición Patrimonio</t>
  </si>
  <si>
    <t>Grado de Absorción</t>
  </si>
  <si>
    <t>ROA</t>
  </si>
  <si>
    <t>ROE</t>
  </si>
  <si>
    <t>Liquidez 1ra línea</t>
  </si>
  <si>
    <t>Liquidez 2da línea</t>
  </si>
  <si>
    <t>COMPOSICIÓN ACTIVO</t>
  </si>
  <si>
    <t>Cartera de Créditos</t>
  </si>
  <si>
    <t>Cuentas por Cobrar</t>
  </si>
  <si>
    <t>Participación</t>
  </si>
  <si>
    <t>(Cifras en millones de dólares)</t>
  </si>
  <si>
    <t>Otras cuentas del Activo</t>
  </si>
  <si>
    <t>Ranking de ACTIVOS (Millones de USD)</t>
  </si>
  <si>
    <t>Ranking de FONDOS DISPONIBLES (Millones de USD)</t>
  </si>
  <si>
    <t>Ranking de INVERSIONES (Millones de USD)</t>
  </si>
  <si>
    <t>Ranking de CARTERA DE CREDITOS (Millones de USD)</t>
  </si>
  <si>
    <t>Ranking de PASIVO (Millones de USD)</t>
  </si>
  <si>
    <t>Composición Pasivos</t>
  </si>
  <si>
    <t>Cuentas por Pagar</t>
  </si>
  <si>
    <t>COMPOSICIÓN PASIVO</t>
  </si>
  <si>
    <t>Obligaciones Financieras</t>
  </si>
  <si>
    <t>Otras cuentas del Pasivo</t>
  </si>
  <si>
    <t>Ranking de OBLIGACIONES CON EL PUBLICO (Millones de USD)</t>
  </si>
  <si>
    <t xml:space="preserve">             </t>
  </si>
  <si>
    <t>Ranking de DEPOSITOS A LA VISTA (Millones de USD)</t>
  </si>
  <si>
    <t>Ranking de DEPOSITOS A PLAZO (Millones de USD)</t>
  </si>
  <si>
    <t>Ranking de PATRIMONIO (Millones de USD)</t>
  </si>
  <si>
    <t>Tablas de Ranking de PATRIMONIO</t>
  </si>
  <si>
    <t>Superávit por valuaciones</t>
  </si>
  <si>
    <t>Otras cuentas del Patrimonio</t>
  </si>
  <si>
    <t>Tablas de Ranking de CAPITAL SOCIAL</t>
  </si>
  <si>
    <t>Ranking de RESERVAS (Millones de USD)</t>
  </si>
  <si>
    <t>Tablas de Ranking de RESERVAS</t>
  </si>
  <si>
    <t>Composición de INGRESOS</t>
  </si>
  <si>
    <t>Intereses y descuentos ganados</t>
  </si>
  <si>
    <t>Otros Ingresos</t>
  </si>
  <si>
    <t>Ingresos por Servicios</t>
  </si>
  <si>
    <t>Composición de GASTOS</t>
  </si>
  <si>
    <t>Composición de Gastos (Porcentajes)</t>
  </si>
  <si>
    <t>Composición de Ingresos (Porcentajes)</t>
  </si>
  <si>
    <t>Intereses causados</t>
  </si>
  <si>
    <t>Gastos de Operación</t>
  </si>
  <si>
    <t>Provisiones</t>
  </si>
  <si>
    <t>Otras cuentas de Gasto</t>
  </si>
  <si>
    <t>Otras cuentas de Ingreso</t>
  </si>
  <si>
    <t>Tablas de Ranking de EXCEDENTES (Millones de USD)</t>
  </si>
  <si>
    <t>(Millones de USD)</t>
  </si>
  <si>
    <t>(Millones de USD y porcentajes)</t>
  </si>
  <si>
    <t>4.04%</t>
  </si>
  <si>
    <t>4.61</t>
  </si>
  <si>
    <t>3.24%</t>
  </si>
  <si>
    <t>0.81%</t>
  </si>
  <si>
    <t>1.41%</t>
  </si>
  <si>
    <t>0.89%</t>
  </si>
  <si>
    <t>0.80%</t>
  </si>
  <si>
    <t>0.76%</t>
  </si>
  <si>
    <t>1.39</t>
  </si>
  <si>
    <t>0.51</t>
  </si>
  <si>
    <t>0.95%</t>
  </si>
  <si>
    <t>0.47%</t>
  </si>
  <si>
    <t>0.43%</t>
  </si>
  <si>
    <t>3.85%</t>
  </si>
  <si>
    <t>0.41%</t>
  </si>
  <si>
    <t>0.39%</t>
  </si>
  <si>
    <t>0.35%</t>
  </si>
  <si>
    <t>0.32%</t>
  </si>
  <si>
    <t>0.38</t>
  </si>
  <si>
    <t>0.21%</t>
  </si>
  <si>
    <t>0.00</t>
  </si>
  <si>
    <t>0.15%</t>
  </si>
  <si>
    <t>0.11</t>
  </si>
  <si>
    <t>0.22%</t>
  </si>
  <si>
    <t>2.93%</t>
  </si>
  <si>
    <t>6.09</t>
  </si>
  <si>
    <t>0.17</t>
  </si>
  <si>
    <t>0.83%</t>
  </si>
  <si>
    <t>10.08</t>
  </si>
  <si>
    <t>0.75%</t>
  </si>
  <si>
    <t>0.62%</t>
  </si>
  <si>
    <t>0.58%</t>
  </si>
  <si>
    <t>0.56%</t>
  </si>
  <si>
    <t>0.42%</t>
  </si>
  <si>
    <t>3.08</t>
  </si>
  <si>
    <t>0.34%</t>
  </si>
  <si>
    <t>0.13</t>
  </si>
  <si>
    <t>0.36</t>
  </si>
  <si>
    <t>0.23%</t>
  </si>
  <si>
    <t>0.08</t>
  </si>
  <si>
    <t>0.13%</t>
  </si>
  <si>
    <t>0.09</t>
  </si>
  <si>
    <t>0.74%</t>
  </si>
  <si>
    <t>0.22</t>
  </si>
  <si>
    <t>2.02</t>
  </si>
  <si>
    <t>1.13%</t>
  </si>
  <si>
    <t>0.46%</t>
  </si>
  <si>
    <t>6.41</t>
  </si>
  <si>
    <t>0.05</t>
  </si>
  <si>
    <t>0.28%</t>
  </si>
  <si>
    <t>0.02</t>
  </si>
  <si>
    <t>0.26%</t>
  </si>
  <si>
    <t>0.07</t>
  </si>
  <si>
    <t>0.18%</t>
  </si>
  <si>
    <t>2.58</t>
  </si>
  <si>
    <t>0.17%</t>
  </si>
  <si>
    <t>1.27%</t>
  </si>
  <si>
    <t>3.00%</t>
  </si>
  <si>
    <t>0.33</t>
  </si>
  <si>
    <t>0.16%</t>
  </si>
  <si>
    <t>1.70%</t>
  </si>
  <si>
    <t>0.91%</t>
  </si>
  <si>
    <t>0.84%</t>
  </si>
  <si>
    <t>0.44%</t>
  </si>
  <si>
    <t>0.14</t>
  </si>
  <si>
    <t>0.40%</t>
  </si>
  <si>
    <t>0.33%</t>
  </si>
  <si>
    <t>0.30%</t>
  </si>
  <si>
    <t>1.81%</t>
  </si>
  <si>
    <t>Cartera de credito comercial prioritario</t>
  </si>
  <si>
    <t>Cartera de credito Consumo prioritario</t>
  </si>
  <si>
    <t>2.75%</t>
  </si>
  <si>
    <t>1.99</t>
  </si>
  <si>
    <t>5.43</t>
  </si>
  <si>
    <t>0.21</t>
  </si>
  <si>
    <t>0.68%</t>
  </si>
  <si>
    <t>60.64</t>
  </si>
  <si>
    <t>0.61%</t>
  </si>
  <si>
    <t>0.45%</t>
  </si>
  <si>
    <t>0.38%</t>
  </si>
  <si>
    <t>0.24%</t>
  </si>
  <si>
    <t>-0.02</t>
  </si>
  <si>
    <t>0.72%</t>
  </si>
  <si>
    <t>0.67%</t>
  </si>
  <si>
    <t>0.30</t>
  </si>
  <si>
    <t>0.36%</t>
  </si>
  <si>
    <t>0.31%</t>
  </si>
  <si>
    <t>0.25%</t>
  </si>
  <si>
    <t>0.01</t>
  </si>
  <si>
    <t>2.78</t>
  </si>
  <si>
    <t>0.85%</t>
  </si>
  <si>
    <t>12.85</t>
  </si>
  <si>
    <t>0.04</t>
  </si>
  <si>
    <t>2.02%</t>
  </si>
  <si>
    <t>0.66%</t>
  </si>
  <si>
    <t>0.20</t>
  </si>
  <si>
    <t>20.74</t>
  </si>
  <si>
    <t>0.06</t>
  </si>
  <si>
    <t>0.27%</t>
  </si>
  <si>
    <t>0.08%</t>
  </si>
  <si>
    <t>42.09</t>
  </si>
  <si>
    <t>38.32</t>
  </si>
  <si>
    <t>0.25</t>
  </si>
  <si>
    <t>5.39</t>
  </si>
  <si>
    <t>4.75</t>
  </si>
  <si>
    <t>4.10</t>
  </si>
  <si>
    <t>0.03</t>
  </si>
  <si>
    <t>0.10</t>
  </si>
  <si>
    <t>12.74</t>
  </si>
  <si>
    <t>7.93</t>
  </si>
  <si>
    <t>6.06</t>
  </si>
  <si>
    <t>5.48</t>
  </si>
  <si>
    <t>4.55</t>
  </si>
  <si>
    <t>3.39</t>
  </si>
  <si>
    <t>1.35</t>
  </si>
  <si>
    <t>1.24</t>
  </si>
  <si>
    <t>0.15</t>
  </si>
  <si>
    <t>0.16</t>
  </si>
  <si>
    <t>9.92</t>
  </si>
  <si>
    <t>1.08%</t>
  </si>
  <si>
    <t>0.86%</t>
  </si>
  <si>
    <t>3.06</t>
  </si>
  <si>
    <t>6.81</t>
  </si>
  <si>
    <t>3.73%</t>
  </si>
  <si>
    <t>2.80%</t>
  </si>
  <si>
    <t>1.85%</t>
  </si>
  <si>
    <t>0.90%</t>
  </si>
  <si>
    <t>0.79%</t>
  </si>
  <si>
    <t>0.70%</t>
  </si>
  <si>
    <t>-0.08</t>
  </si>
  <si>
    <t>0.82%</t>
  </si>
  <si>
    <t>2.01</t>
  </si>
  <si>
    <t>0.35</t>
  </si>
  <si>
    <t>4.00</t>
  </si>
  <si>
    <t>0.56</t>
  </si>
  <si>
    <t>6.37</t>
  </si>
  <si>
    <t>2.59%</t>
  </si>
  <si>
    <t>10.90</t>
  </si>
  <si>
    <t>0.53%</t>
  </si>
  <si>
    <t>0.37%</t>
  </si>
  <si>
    <t>4.69</t>
  </si>
  <si>
    <t>4.20</t>
  </si>
  <si>
    <t>3.53</t>
  </si>
  <si>
    <t>0.19%</t>
  </si>
  <si>
    <t>2.79</t>
  </si>
  <si>
    <t>0.88%</t>
  </si>
  <si>
    <t>0.14%</t>
  </si>
  <si>
    <t>86.48</t>
  </si>
  <si>
    <t>0.98%</t>
  </si>
  <si>
    <t>7.90</t>
  </si>
  <si>
    <t>0.10%</t>
  </si>
  <si>
    <t>&lt; 5.00%</t>
  </si>
  <si>
    <t>5.00% - 7.50%</t>
  </si>
  <si>
    <t>&gt; 7.50%</t>
  </si>
  <si>
    <t>0.87%</t>
  </si>
  <si>
    <t>3.16%</t>
  </si>
  <si>
    <t>3.20%</t>
  </si>
  <si>
    <t>1.48%</t>
  </si>
  <si>
    <t>2.65%</t>
  </si>
  <si>
    <t>12.00</t>
  </si>
  <si>
    <t>1.66%</t>
  </si>
  <si>
    <t>1.15%</t>
  </si>
  <si>
    <t>4.02</t>
  </si>
  <si>
    <t>2.13</t>
  </si>
  <si>
    <t>24.50</t>
  </si>
  <si>
    <t>42.05</t>
  </si>
  <si>
    <t>1.12%</t>
  </si>
  <si>
    <t>11.53</t>
  </si>
  <si>
    <t>6.38</t>
  </si>
  <si>
    <t>8.88</t>
  </si>
  <si>
    <t>1.46</t>
  </si>
  <si>
    <t>1.36</t>
  </si>
  <si>
    <t>5.53</t>
  </si>
  <si>
    <t>7.27%</t>
  </si>
  <si>
    <t>63.88</t>
  </si>
  <si>
    <t>3.02</t>
  </si>
  <si>
    <t>32.72</t>
  </si>
  <si>
    <t>1.63%</t>
  </si>
  <si>
    <t>Solvencia</t>
  </si>
  <si>
    <t>Tablas de Ranking de Cobertura de Cartera Improductiva</t>
  </si>
  <si>
    <t>Ranking Cobertura de Cartera Improductiva</t>
  </si>
  <si>
    <t>Tablas de Ranking de Solvencia (SFPS)</t>
  </si>
  <si>
    <t>Ranking Solvencia (SFPS)</t>
  </si>
  <si>
    <t>El presente informe se realizó en base a la información de la herramienta "Visor Estratégico" que recoge los balances de las 40 cooperativas socias de ICORED; agrupadas de la siguiente forma:</t>
  </si>
  <si>
    <t>3.17%</t>
  </si>
  <si>
    <t>1.94%</t>
  </si>
  <si>
    <t>2.99%</t>
  </si>
  <si>
    <t>6.75</t>
  </si>
  <si>
    <t>2.14</t>
  </si>
  <si>
    <t>0.49%</t>
  </si>
  <si>
    <t>0.12%</t>
  </si>
  <si>
    <t>74.74</t>
  </si>
  <si>
    <t>41.05</t>
  </si>
  <si>
    <t>26.00</t>
  </si>
  <si>
    <t>13.44</t>
  </si>
  <si>
    <t>12.49</t>
  </si>
  <si>
    <t>8.64</t>
  </si>
  <si>
    <t>6.89%</t>
  </si>
  <si>
    <t>1.98%</t>
  </si>
  <si>
    <t>7.82</t>
  </si>
  <si>
    <t>-0.19</t>
  </si>
  <si>
    <t>4.72</t>
  </si>
  <si>
    <t>3.89</t>
  </si>
  <si>
    <t>0.40</t>
  </si>
  <si>
    <t>237.26</t>
  </si>
  <si>
    <t>234.67</t>
  </si>
  <si>
    <t>0.99</t>
  </si>
  <si>
    <t>10.43</t>
  </si>
  <si>
    <t>6.91</t>
  </si>
  <si>
    <t>1.74%</t>
  </si>
  <si>
    <t>3.91</t>
  </si>
  <si>
    <t>0.07%</t>
  </si>
  <si>
    <t>4.68</t>
  </si>
  <si>
    <t>3.43</t>
  </si>
  <si>
    <t>2.30</t>
  </si>
  <si>
    <t>37.70</t>
  </si>
  <si>
    <t>12.81</t>
  </si>
  <si>
    <t>2.85%</t>
  </si>
  <si>
    <t>2.66</t>
  </si>
  <si>
    <t>127.66</t>
  </si>
  <si>
    <t>41.37</t>
  </si>
  <si>
    <t>1.62%</t>
  </si>
  <si>
    <t>0.26</t>
  </si>
  <si>
    <t>3.79%</t>
  </si>
  <si>
    <t>0.41</t>
  </si>
  <si>
    <t>42.52</t>
  </si>
  <si>
    <t>2.53</t>
  </si>
  <si>
    <t>35.39</t>
  </si>
  <si>
    <t>4.66%</t>
  </si>
  <si>
    <t>10.38</t>
  </si>
  <si>
    <t>7.67</t>
  </si>
  <si>
    <t>4.58</t>
  </si>
  <si>
    <t>52.35</t>
  </si>
  <si>
    <t>23.45</t>
  </si>
  <si>
    <t>8.36</t>
  </si>
  <si>
    <t>6.44</t>
  </si>
  <si>
    <t>5.16</t>
  </si>
  <si>
    <t>&lt; 75.00%</t>
  </si>
  <si>
    <t>75.00% - 105.00%</t>
  </si>
  <si>
    <t>&gt; 105.00%</t>
  </si>
  <si>
    <t>&lt; 0.25%</t>
  </si>
  <si>
    <t>0.25% - 1.00%</t>
  </si>
  <si>
    <t>&gt; 1.00%</t>
  </si>
  <si>
    <t>1.60%</t>
  </si>
  <si>
    <t>5.98%</t>
  </si>
  <si>
    <t>&lt; 15.00%</t>
  </si>
  <si>
    <t>15.00% - 19.00%</t>
  </si>
  <si>
    <t>&gt; 19.00%</t>
  </si>
  <si>
    <t>12.00% - 14.00%</t>
  </si>
  <si>
    <t>&gt; 14.00%</t>
  </si>
  <si>
    <t>1,369.79</t>
  </si>
  <si>
    <t>1,067.33</t>
  </si>
  <si>
    <t>1,012.28</t>
  </si>
  <si>
    <t>802.27</t>
  </si>
  <si>
    <t>1.97%</t>
  </si>
  <si>
    <t>586.84</t>
  </si>
  <si>
    <t>552.98</t>
  </si>
  <si>
    <t>527.58</t>
  </si>
  <si>
    <t>476.24</t>
  </si>
  <si>
    <t>6.04</t>
  </si>
  <si>
    <t>418.67</t>
  </si>
  <si>
    <t>387.90</t>
  </si>
  <si>
    <t>377.85</t>
  </si>
  <si>
    <t>371.02</t>
  </si>
  <si>
    <t>3.04%</t>
  </si>
  <si>
    <t>370.56</t>
  </si>
  <si>
    <t>368.83</t>
  </si>
  <si>
    <t>4.50%</t>
  </si>
  <si>
    <t>332.16</t>
  </si>
  <si>
    <t>324.67</t>
  </si>
  <si>
    <t>264.94</t>
  </si>
  <si>
    <t>232.42</t>
  </si>
  <si>
    <t>220.87</t>
  </si>
  <si>
    <t>183.51</t>
  </si>
  <si>
    <t>139.33</t>
  </si>
  <si>
    <t>116.59</t>
  </si>
  <si>
    <t>108.03</t>
  </si>
  <si>
    <t>105.98</t>
  </si>
  <si>
    <t>94.47</t>
  </si>
  <si>
    <t>94.16</t>
  </si>
  <si>
    <t>86.16</t>
  </si>
  <si>
    <t>1.28</t>
  </si>
  <si>
    <t>82.13</t>
  </si>
  <si>
    <t>72.71</t>
  </si>
  <si>
    <t>57.63</t>
  </si>
  <si>
    <t>52.59</t>
  </si>
  <si>
    <t>51.57</t>
  </si>
  <si>
    <t>46.93</t>
  </si>
  <si>
    <t>42.46</t>
  </si>
  <si>
    <t>38.05</t>
  </si>
  <si>
    <t>0.20%</t>
  </si>
  <si>
    <t>456.60</t>
  </si>
  <si>
    <t>1.50%</t>
  </si>
  <si>
    <t>17.53</t>
  </si>
  <si>
    <t>mar-22</t>
  </si>
  <si>
    <t>146.31</t>
  </si>
  <si>
    <t>112.78</t>
  </si>
  <si>
    <t>106.39</t>
  </si>
  <si>
    <t>103.16</t>
  </si>
  <si>
    <t>101.95</t>
  </si>
  <si>
    <t>76.01</t>
  </si>
  <si>
    <t>72.90</t>
  </si>
  <si>
    <t>70.93</t>
  </si>
  <si>
    <t>68.82</t>
  </si>
  <si>
    <t>64.67</t>
  </si>
  <si>
    <t>60.44</t>
  </si>
  <si>
    <t>49.67</t>
  </si>
  <si>
    <t>48.16</t>
  </si>
  <si>
    <t>45.72</t>
  </si>
  <si>
    <t>3.18</t>
  </si>
  <si>
    <t>44.42</t>
  </si>
  <si>
    <t>42.19</t>
  </si>
  <si>
    <t>39.66</t>
  </si>
  <si>
    <t>37.25</t>
  </si>
  <si>
    <t>36.84</t>
  </si>
  <si>
    <t>25.75</t>
  </si>
  <si>
    <t>1.64%</t>
  </si>
  <si>
    <t>15.37</t>
  </si>
  <si>
    <t>13.48</t>
  </si>
  <si>
    <t>13.27</t>
  </si>
  <si>
    <t>-0.24</t>
  </si>
  <si>
    <t>11.84</t>
  </si>
  <si>
    <t>11.62</t>
  </si>
  <si>
    <t>10.57</t>
  </si>
  <si>
    <t>9.06</t>
  </si>
  <si>
    <t>8.46</t>
  </si>
  <si>
    <t>-0.18</t>
  </si>
  <si>
    <t>5.41</t>
  </si>
  <si>
    <t>4.93</t>
  </si>
  <si>
    <t>4.76</t>
  </si>
  <si>
    <t>4.26</t>
  </si>
  <si>
    <t>4.05</t>
  </si>
  <si>
    <t>3.85</t>
  </si>
  <si>
    <t>3.25</t>
  </si>
  <si>
    <t>2.93</t>
  </si>
  <si>
    <t>1.96</t>
  </si>
  <si>
    <t>202.75</t>
  </si>
  <si>
    <t>153.39</t>
  </si>
  <si>
    <t>120.60</t>
  </si>
  <si>
    <t>2.05</t>
  </si>
  <si>
    <t>1.73%</t>
  </si>
  <si>
    <t>113.96</t>
  </si>
  <si>
    <t>108.98</t>
  </si>
  <si>
    <t>101.31</t>
  </si>
  <si>
    <t>81.16</t>
  </si>
  <si>
    <t>80.01</t>
  </si>
  <si>
    <t>69.34</t>
  </si>
  <si>
    <t>66.28</t>
  </si>
  <si>
    <t>3.92%</t>
  </si>
  <si>
    <t>61.38</t>
  </si>
  <si>
    <t>61.08</t>
  </si>
  <si>
    <t>50.00</t>
  </si>
  <si>
    <t>47.28</t>
  </si>
  <si>
    <t>35.56</t>
  </si>
  <si>
    <t>32.06</t>
  </si>
  <si>
    <t>29.34</t>
  </si>
  <si>
    <t>24.59</t>
  </si>
  <si>
    <t>22.14</t>
  </si>
  <si>
    <t>20.55</t>
  </si>
  <si>
    <t>11.67</t>
  </si>
  <si>
    <t>0.69%</t>
  </si>
  <si>
    <t>10.28</t>
  </si>
  <si>
    <t>9.21</t>
  </si>
  <si>
    <t>8.61</t>
  </si>
  <si>
    <t>6.50</t>
  </si>
  <si>
    <t>4.92</t>
  </si>
  <si>
    <t>4.11</t>
  </si>
  <si>
    <t>3.48</t>
  </si>
  <si>
    <t>1,035.97</t>
  </si>
  <si>
    <t>800.46</t>
  </si>
  <si>
    <t>636.53</t>
  </si>
  <si>
    <t>486.34</t>
  </si>
  <si>
    <t>350.75</t>
  </si>
  <si>
    <t>315.84</t>
  </si>
  <si>
    <t>314.04</t>
  </si>
  <si>
    <t>312.79</t>
  </si>
  <si>
    <t>284.18</t>
  </si>
  <si>
    <t>3.20</t>
  </si>
  <si>
    <t>277.44</t>
  </si>
  <si>
    <t>3.47</t>
  </si>
  <si>
    <t>253.95</t>
  </si>
  <si>
    <t>7.99</t>
  </si>
  <si>
    <t>247.19</t>
  </si>
  <si>
    <t>3.08%</t>
  </si>
  <si>
    <t>244.21</t>
  </si>
  <si>
    <t>241.55</t>
  </si>
  <si>
    <t>214.56</t>
  </si>
  <si>
    <t>212.62</t>
  </si>
  <si>
    <t>148.45</t>
  </si>
  <si>
    <t>2.00</t>
  </si>
  <si>
    <t>138.24</t>
  </si>
  <si>
    <t>133.85</t>
  </si>
  <si>
    <t>132.25</t>
  </si>
  <si>
    <t>87.88</t>
  </si>
  <si>
    <t>78.76</t>
  </si>
  <si>
    <t>77.40</t>
  </si>
  <si>
    <t>0.83</t>
  </si>
  <si>
    <t>72.23</t>
  </si>
  <si>
    <t>70.89</t>
  </si>
  <si>
    <t>67.41</t>
  </si>
  <si>
    <t>63.49</t>
  </si>
  <si>
    <t>2.15</t>
  </si>
  <si>
    <t>56.19</t>
  </si>
  <si>
    <t>34.04</t>
  </si>
  <si>
    <t>33.45</t>
  </si>
  <si>
    <t>32.15</t>
  </si>
  <si>
    <t>31.63</t>
  </si>
  <si>
    <t>31.01</t>
  </si>
  <si>
    <t>29.94</t>
  </si>
  <si>
    <t>24.90</t>
  </si>
  <si>
    <t>0.91</t>
  </si>
  <si>
    <t>17.34</t>
  </si>
  <si>
    <t>1,208.66</t>
  </si>
  <si>
    <t>952.06</t>
  </si>
  <si>
    <t>905.27</t>
  </si>
  <si>
    <t>721.64</t>
  </si>
  <si>
    <t>511.72</t>
  </si>
  <si>
    <t>476.57</t>
  </si>
  <si>
    <t>464.37</t>
  </si>
  <si>
    <t>395.34</t>
  </si>
  <si>
    <t>383.49</t>
  </si>
  <si>
    <t>4.87</t>
  </si>
  <si>
    <t>3.62%</t>
  </si>
  <si>
    <t>345.82</t>
  </si>
  <si>
    <t>336.74</t>
  </si>
  <si>
    <t>330.65</t>
  </si>
  <si>
    <t>326.84</t>
  </si>
  <si>
    <t>325.78</t>
  </si>
  <si>
    <t>311.81</t>
  </si>
  <si>
    <t>300.64</t>
  </si>
  <si>
    <t>0.34</t>
  </si>
  <si>
    <t>282.09</t>
  </si>
  <si>
    <t>222.20</t>
  </si>
  <si>
    <t>1.25</t>
  </si>
  <si>
    <t>193.24</t>
  </si>
  <si>
    <t>188.87</t>
  </si>
  <si>
    <t>151.55</t>
  </si>
  <si>
    <t>122.15</t>
  </si>
  <si>
    <t>99.86</t>
  </si>
  <si>
    <t>93.15</t>
  </si>
  <si>
    <t>90.09</t>
  </si>
  <si>
    <t>85.38</t>
  </si>
  <si>
    <t>72.20</t>
  </si>
  <si>
    <t>70.13</t>
  </si>
  <si>
    <t>67.40</t>
  </si>
  <si>
    <t>0.64%</t>
  </si>
  <si>
    <t>61.01</t>
  </si>
  <si>
    <t>47.72</t>
  </si>
  <si>
    <t>0.48</t>
  </si>
  <si>
    <t>43.52</t>
  </si>
  <si>
    <t>39.99</t>
  </si>
  <si>
    <t>34.84</t>
  </si>
  <si>
    <t>34.64</t>
  </si>
  <si>
    <t>29.56</t>
  </si>
  <si>
    <t>0.29</t>
  </si>
  <si>
    <t>27.40</t>
  </si>
  <si>
    <t>18.97</t>
  </si>
  <si>
    <t>1,143.49</t>
  </si>
  <si>
    <t>829.10</t>
  </si>
  <si>
    <t>810.96</t>
  </si>
  <si>
    <t>684.21</t>
  </si>
  <si>
    <t>493.41</t>
  </si>
  <si>
    <t>459.09</t>
  </si>
  <si>
    <t>4.70%</t>
  </si>
  <si>
    <t>435.48</t>
  </si>
  <si>
    <t>371.11</t>
  </si>
  <si>
    <t>12.02</t>
  </si>
  <si>
    <t>342.09</t>
  </si>
  <si>
    <t>5.26</t>
  </si>
  <si>
    <t>325.21</t>
  </si>
  <si>
    <t>317.48</t>
  </si>
  <si>
    <t>301.14</t>
  </si>
  <si>
    <t>296.77</t>
  </si>
  <si>
    <t>292.43</t>
  </si>
  <si>
    <t>14.57</t>
  </si>
  <si>
    <t>289.87</t>
  </si>
  <si>
    <t>283.99</t>
  </si>
  <si>
    <t>261.82</t>
  </si>
  <si>
    <t>2.68%</t>
  </si>
  <si>
    <t>213.86</t>
  </si>
  <si>
    <t>182.22</t>
  </si>
  <si>
    <t>181.50</t>
  </si>
  <si>
    <t>143.43</t>
  </si>
  <si>
    <t>1.47%</t>
  </si>
  <si>
    <t>119.03</t>
  </si>
  <si>
    <t>1.93</t>
  </si>
  <si>
    <t>91.16</t>
  </si>
  <si>
    <t>86.62</t>
  </si>
  <si>
    <t>79.81</t>
  </si>
  <si>
    <t>70.61</t>
  </si>
  <si>
    <t>65.57</t>
  </si>
  <si>
    <t>0.95</t>
  </si>
  <si>
    <t>62.32</t>
  </si>
  <si>
    <t>0.92%</t>
  </si>
  <si>
    <t>55.75</t>
  </si>
  <si>
    <t>0.12</t>
  </si>
  <si>
    <t>51.89</t>
  </si>
  <si>
    <t>45.31</t>
  </si>
  <si>
    <t>40.01</t>
  </si>
  <si>
    <t>34.02</t>
  </si>
  <si>
    <t>30.67</t>
  </si>
  <si>
    <t>25.66</t>
  </si>
  <si>
    <t>1.65</t>
  </si>
  <si>
    <t>-0.23</t>
  </si>
  <si>
    <t>22.76</t>
  </si>
  <si>
    <t>15.36</t>
  </si>
  <si>
    <t>182.90</t>
  </si>
  <si>
    <t>154.29</t>
  </si>
  <si>
    <t>152.39</t>
  </si>
  <si>
    <t>139.99</t>
  </si>
  <si>
    <t>126.20</t>
  </si>
  <si>
    <t>121.97</t>
  </si>
  <si>
    <t>99.64</t>
  </si>
  <si>
    <t>2.81</t>
  </si>
  <si>
    <t>4.42%</t>
  </si>
  <si>
    <t>96.92</t>
  </si>
  <si>
    <t>89.40</t>
  </si>
  <si>
    <t>78.12</t>
  </si>
  <si>
    <t>75.00</t>
  </si>
  <si>
    <t>72.82</t>
  </si>
  <si>
    <t>3.23%</t>
  </si>
  <si>
    <t>68.71</t>
  </si>
  <si>
    <t>68.46</t>
  </si>
  <si>
    <t>67.86</t>
  </si>
  <si>
    <t>64.19</t>
  </si>
  <si>
    <t>59.87</t>
  </si>
  <si>
    <t>49.58</t>
  </si>
  <si>
    <t>38.72</t>
  </si>
  <si>
    <t>37.88</t>
  </si>
  <si>
    <t>34.68</t>
  </si>
  <si>
    <t>1.54%</t>
  </si>
  <si>
    <t>2.87%</t>
  </si>
  <si>
    <t>25.78</t>
  </si>
  <si>
    <t>25.27</t>
  </si>
  <si>
    <t>22.05</t>
  </si>
  <si>
    <t>17.97</t>
  </si>
  <si>
    <t>17.38</t>
  </si>
  <si>
    <t>15.69</t>
  </si>
  <si>
    <t>13.94</t>
  </si>
  <si>
    <t>13.19</t>
  </si>
  <si>
    <t>12.25</t>
  </si>
  <si>
    <t>11.72</t>
  </si>
  <si>
    <t>-0.34</t>
  </si>
  <si>
    <t>0.52%</t>
  </si>
  <si>
    <t>9.77</t>
  </si>
  <si>
    <t>7.03</t>
  </si>
  <si>
    <t>5.42</t>
  </si>
  <si>
    <t>4.71</t>
  </si>
  <si>
    <t>989.20</t>
  </si>
  <si>
    <t>711.13</t>
  </si>
  <si>
    <t>624.21</t>
  </si>
  <si>
    <t>501.04</t>
  </si>
  <si>
    <t>367.10</t>
  </si>
  <si>
    <t>362.27</t>
  </si>
  <si>
    <t>3.76</t>
  </si>
  <si>
    <t>294.57</t>
  </si>
  <si>
    <t>282.56</t>
  </si>
  <si>
    <t>3.82%</t>
  </si>
  <si>
    <t>242.48</t>
  </si>
  <si>
    <t>233.09</t>
  </si>
  <si>
    <t>221.69</t>
  </si>
  <si>
    <t>219.62</t>
  </si>
  <si>
    <t>217.43</t>
  </si>
  <si>
    <t>210.74</t>
  </si>
  <si>
    <t>209.63</t>
  </si>
  <si>
    <t>203.09</t>
  </si>
  <si>
    <t>187.29</t>
  </si>
  <si>
    <t>152.02</t>
  </si>
  <si>
    <t>143.45</t>
  </si>
  <si>
    <t>105.56</t>
  </si>
  <si>
    <t>93.56</t>
  </si>
  <si>
    <t>61.10</t>
  </si>
  <si>
    <t>57.82</t>
  </si>
  <si>
    <t>51.33</t>
  </si>
  <si>
    <t>49.88</t>
  </si>
  <si>
    <t>48.51</t>
  </si>
  <si>
    <t>0.98</t>
  </si>
  <si>
    <t>41.80</t>
  </si>
  <si>
    <t>36.50</t>
  </si>
  <si>
    <t>0.27</t>
  </si>
  <si>
    <t>33.67</t>
  </si>
  <si>
    <t>21.59</t>
  </si>
  <si>
    <t>0.45</t>
  </si>
  <si>
    <t>17.48</t>
  </si>
  <si>
    <t>12.78</t>
  </si>
  <si>
    <t>12.16</t>
  </si>
  <si>
    <t>9.42</t>
  </si>
  <si>
    <t>159.60</t>
  </si>
  <si>
    <t>113.24</t>
  </si>
  <si>
    <t>105.51</t>
  </si>
  <si>
    <t>90.75</t>
  </si>
  <si>
    <t>86.59</t>
  </si>
  <si>
    <t>79.02</t>
  </si>
  <si>
    <t>74.17</t>
  </si>
  <si>
    <t>71.81</t>
  </si>
  <si>
    <t>65.02</t>
  </si>
  <si>
    <t>60.57</t>
  </si>
  <si>
    <t>56.58</t>
  </si>
  <si>
    <t>3.56%</t>
  </si>
  <si>
    <t>50.77</t>
  </si>
  <si>
    <t>42.77</t>
  </si>
  <si>
    <t>42.00</t>
  </si>
  <si>
    <t>41.88</t>
  </si>
  <si>
    <t>38.78</t>
  </si>
  <si>
    <t>33.68</t>
  </si>
  <si>
    <t>31.73</t>
  </si>
  <si>
    <t>31.49</t>
  </si>
  <si>
    <t>31.44</t>
  </si>
  <si>
    <t>30.20</t>
  </si>
  <si>
    <t>21.44</t>
  </si>
  <si>
    <t>17.90</t>
  </si>
  <si>
    <t>17.69</t>
  </si>
  <si>
    <t>1.11%</t>
  </si>
  <si>
    <t>16.55</t>
  </si>
  <si>
    <t>15.75</t>
  </si>
  <si>
    <t>14.46</t>
  </si>
  <si>
    <t>11.58</t>
  </si>
  <si>
    <t>7.95</t>
  </si>
  <si>
    <t>7.45</t>
  </si>
  <si>
    <t>4.85</t>
  </si>
  <si>
    <t>4.09</t>
  </si>
  <si>
    <t>106.61</t>
  </si>
  <si>
    <t>65.27</t>
  </si>
  <si>
    <t>36.76</t>
  </si>
  <si>
    <t>1.37</t>
  </si>
  <si>
    <t>23.81</t>
  </si>
  <si>
    <t>22.75</t>
  </si>
  <si>
    <t>20.68</t>
  </si>
  <si>
    <t>20.04</t>
  </si>
  <si>
    <t>19.48</t>
  </si>
  <si>
    <t>18.47</t>
  </si>
  <si>
    <t>14.80</t>
  </si>
  <si>
    <t>14.41</t>
  </si>
  <si>
    <t>10.39</t>
  </si>
  <si>
    <t>8.87</t>
  </si>
  <si>
    <t>6.11</t>
  </si>
  <si>
    <t>5.56</t>
  </si>
  <si>
    <t>2.31</t>
  </si>
  <si>
    <t>1.98</t>
  </si>
  <si>
    <t>1.61</t>
  </si>
  <si>
    <t>1.47</t>
  </si>
  <si>
    <t>6.48</t>
  </si>
  <si>
    <t>75.92</t>
  </si>
  <si>
    <t>64.16</t>
  </si>
  <si>
    <t>53.97</t>
  </si>
  <si>
    <t>1.83</t>
  </si>
  <si>
    <t>52.83</t>
  </si>
  <si>
    <t>5.56%</t>
  </si>
  <si>
    <t>50.61</t>
  </si>
  <si>
    <t>49.35</t>
  </si>
  <si>
    <t>44.59</t>
  </si>
  <si>
    <t>43.67</t>
  </si>
  <si>
    <t>37.81</t>
  </si>
  <si>
    <t>35.98</t>
  </si>
  <si>
    <t>3.78%</t>
  </si>
  <si>
    <t>34.25</t>
  </si>
  <si>
    <t>3.60%</t>
  </si>
  <si>
    <t>30.54</t>
  </si>
  <si>
    <t>27.56</t>
  </si>
  <si>
    <t>27.28</t>
  </si>
  <si>
    <t>26.55</t>
  </si>
  <si>
    <t>24.11</t>
  </si>
  <si>
    <t>23.93</t>
  </si>
  <si>
    <t>21.01</t>
  </si>
  <si>
    <t>19.51</t>
  </si>
  <si>
    <t>15.23</t>
  </si>
  <si>
    <t>13.57</t>
  </si>
  <si>
    <t>10.80</t>
  </si>
  <si>
    <t>9.17</t>
  </si>
  <si>
    <t>8.78</t>
  </si>
  <si>
    <t>8.40</t>
  </si>
  <si>
    <t>7.74</t>
  </si>
  <si>
    <t>6.30</t>
  </si>
  <si>
    <t>5.34</t>
  </si>
  <si>
    <t>3.12</t>
  </si>
  <si>
    <t>0.77</t>
  </si>
  <si>
    <t>VARIACIÓN mar-22 a abr-22</t>
  </si>
  <si>
    <t>1,406.68</t>
  </si>
  <si>
    <t>1,114.84</t>
  </si>
  <si>
    <t>1,052.93</t>
  </si>
  <si>
    <t>810.37</t>
  </si>
  <si>
    <t>594.15</t>
  </si>
  <si>
    <t>4.78%</t>
  </si>
  <si>
    <t>566.21</t>
  </si>
  <si>
    <t>528.84</t>
  </si>
  <si>
    <t>480.17</t>
  </si>
  <si>
    <t>463.20</t>
  </si>
  <si>
    <t>421.99</t>
  </si>
  <si>
    <t>396.75</t>
  </si>
  <si>
    <t>3.19%</t>
  </si>
  <si>
    <t>383.50</t>
  </si>
  <si>
    <t>382.01</t>
  </si>
  <si>
    <t>3.07%</t>
  </si>
  <si>
    <t>381.67</t>
  </si>
  <si>
    <t>3.82</t>
  </si>
  <si>
    <t>377.79</t>
  </si>
  <si>
    <t>6.77</t>
  </si>
  <si>
    <t>335.22</t>
  </si>
  <si>
    <t>3.05</t>
  </si>
  <si>
    <t>326.76</t>
  </si>
  <si>
    <t>2.09</t>
  </si>
  <si>
    <t>2.63%</t>
  </si>
  <si>
    <t>265.35</t>
  </si>
  <si>
    <t>235.15</t>
  </si>
  <si>
    <t>222.91</t>
  </si>
  <si>
    <t>1.79%</t>
  </si>
  <si>
    <t>215.18</t>
  </si>
  <si>
    <t>220.05</t>
  </si>
  <si>
    <t>185.23</t>
  </si>
  <si>
    <t>1.49%</t>
  </si>
  <si>
    <t>140.39</t>
  </si>
  <si>
    <t>116.38</t>
  </si>
  <si>
    <t>-0.20</t>
  </si>
  <si>
    <t>108.41</t>
  </si>
  <si>
    <t>106.92</t>
  </si>
  <si>
    <t>0.94</t>
  </si>
  <si>
    <t>94.61</t>
  </si>
  <si>
    <t>94.48</t>
  </si>
  <si>
    <t>87.08</t>
  </si>
  <si>
    <t>85.72</t>
  </si>
  <si>
    <t>3.59</t>
  </si>
  <si>
    <t>72.08</t>
  </si>
  <si>
    <t>58.69</t>
  </si>
  <si>
    <t>53.55</t>
  </si>
  <si>
    <t>52.09</t>
  </si>
  <si>
    <t>46.86</t>
  </si>
  <si>
    <t>-0.07</t>
  </si>
  <si>
    <t>40.89</t>
  </si>
  <si>
    <t>-0.16</t>
  </si>
  <si>
    <t>37.68</t>
  </si>
  <si>
    <t>24.44</t>
  </si>
  <si>
    <t>12,192.39</t>
  </si>
  <si>
    <t>CPN</t>
  </si>
  <si>
    <t>ALIANZA DEL VALLE</t>
  </si>
  <si>
    <t>29 DE OCTUBRE</t>
  </si>
  <si>
    <t>SAN FRANCISCO</t>
  </si>
  <si>
    <t>MUSHUC RUNA</t>
  </si>
  <si>
    <t>CACPE BIBLIAN</t>
  </si>
  <si>
    <t>23 DE JULIO</t>
  </si>
  <si>
    <t>F. DAQUILEMA</t>
  </si>
  <si>
    <t>PABLO MUÑOZ VEGA</t>
  </si>
  <si>
    <t>EL SAGRARIO</t>
  </si>
  <si>
    <t>SAN JOSE</t>
  </si>
  <si>
    <t>CCCA</t>
  </si>
  <si>
    <t>ONCE DE JUNIO</t>
  </si>
  <si>
    <t>15 DE ABRIL</t>
  </si>
  <si>
    <t>PADRE JULIAN LORENTE</t>
  </si>
  <si>
    <t>9 DE OCTUBRE</t>
  </si>
  <si>
    <t>SAN FRANCISCO DE ASIS</t>
  </si>
  <si>
    <t>LUCHA CAMPESINA</t>
  </si>
  <si>
    <t>PEDRO MONCAYO</t>
  </si>
  <si>
    <t>STA. ANA</t>
  </si>
  <si>
    <t>LA BENEFICA</t>
  </si>
  <si>
    <t>UNION EL EJIDO</t>
  </si>
  <si>
    <t>LA DOLOROSA</t>
  </si>
  <si>
    <t>176.17</t>
  </si>
  <si>
    <t>29.86</t>
  </si>
  <si>
    <t>112.52</t>
  </si>
  <si>
    <t>111.14</t>
  </si>
  <si>
    <t>101.34</t>
  </si>
  <si>
    <t>6.67%</t>
  </si>
  <si>
    <t>100.77</t>
  </si>
  <si>
    <t>72.55</t>
  </si>
  <si>
    <t>1.62</t>
  </si>
  <si>
    <t>4.77%</t>
  </si>
  <si>
    <t>71.29</t>
  </si>
  <si>
    <t>71.14</t>
  </si>
  <si>
    <t>62.00</t>
  </si>
  <si>
    <t>52.98</t>
  </si>
  <si>
    <t>3.49%</t>
  </si>
  <si>
    <t>46.14</t>
  </si>
  <si>
    <t>43.69</t>
  </si>
  <si>
    <t>43.48</t>
  </si>
  <si>
    <t>2.86%</t>
  </si>
  <si>
    <t>41.79</t>
  </si>
  <si>
    <t>40.92</t>
  </si>
  <si>
    <t>39.28</t>
  </si>
  <si>
    <t>2.58%</t>
  </si>
  <si>
    <t>25.18</t>
  </si>
  <si>
    <t>26.48</t>
  </si>
  <si>
    <t>1.30</t>
  </si>
  <si>
    <t>14.95</t>
  </si>
  <si>
    <t>13.69</t>
  </si>
  <si>
    <t>10.89</t>
  </si>
  <si>
    <t>10.74</t>
  </si>
  <si>
    <t>10.46</t>
  </si>
  <si>
    <t>7.85</t>
  </si>
  <si>
    <t>7.23</t>
  </si>
  <si>
    <t>0.48%</t>
  </si>
  <si>
    <t>7.15</t>
  </si>
  <si>
    <t>2.42</t>
  </si>
  <si>
    <t>2.07</t>
  </si>
  <si>
    <t>1,518.09</t>
  </si>
  <si>
    <t>CACPE PASTAZA</t>
  </si>
  <si>
    <t>STA. ROSA</t>
  </si>
  <si>
    <t>CACPE LOJA</t>
  </si>
  <si>
    <t>212.25</t>
  </si>
  <si>
    <t>157.00</t>
  </si>
  <si>
    <t>131.75</t>
  </si>
  <si>
    <t>116.26</t>
  </si>
  <si>
    <t>109.90</t>
  </si>
  <si>
    <t>105.13</t>
  </si>
  <si>
    <t>84.38</t>
  </si>
  <si>
    <t>81.91</t>
  </si>
  <si>
    <t>0.75</t>
  </si>
  <si>
    <t>69.40</t>
  </si>
  <si>
    <t>66.71</t>
  </si>
  <si>
    <t>3.68%</t>
  </si>
  <si>
    <t>58.75</t>
  </si>
  <si>
    <t>55.28</t>
  </si>
  <si>
    <t>52.60</t>
  </si>
  <si>
    <t>50.16</t>
  </si>
  <si>
    <t>2.88</t>
  </si>
  <si>
    <t>42.24</t>
  </si>
  <si>
    <t>2.42%</t>
  </si>
  <si>
    <t>35.71</t>
  </si>
  <si>
    <t>32.41</t>
  </si>
  <si>
    <t>30.55</t>
  </si>
  <si>
    <t>1.75%</t>
  </si>
  <si>
    <t>27.03</t>
  </si>
  <si>
    <t>24.81</t>
  </si>
  <si>
    <t>1.42%</t>
  </si>
  <si>
    <t>21.65</t>
  </si>
  <si>
    <t>1.24%</t>
  </si>
  <si>
    <t>11.68</t>
  </si>
  <si>
    <t>11.77</t>
  </si>
  <si>
    <t>10.98</t>
  </si>
  <si>
    <t>2.81%</t>
  </si>
  <si>
    <t>9.68</t>
  </si>
  <si>
    <t>0.47</t>
  </si>
  <si>
    <t>8.13</t>
  </si>
  <si>
    <t>-1.23</t>
  </si>
  <si>
    <t>5.15</t>
  </si>
  <si>
    <t>4.76%</t>
  </si>
  <si>
    <t>4.63</t>
  </si>
  <si>
    <t>4.36</t>
  </si>
  <si>
    <t>-0.04</t>
  </si>
  <si>
    <t>3.24</t>
  </si>
  <si>
    <t>2.34</t>
  </si>
  <si>
    <t>1,690.98</t>
  </si>
  <si>
    <t>1,045.42</t>
  </si>
  <si>
    <t>823.42</t>
  </si>
  <si>
    <t>667.59</t>
  </si>
  <si>
    <t>496.75</t>
  </si>
  <si>
    <t>10.41</t>
  </si>
  <si>
    <t>360.90</t>
  </si>
  <si>
    <t>2.89%</t>
  </si>
  <si>
    <t>4.40%</t>
  </si>
  <si>
    <t>323.72</t>
  </si>
  <si>
    <t>3.94%</t>
  </si>
  <si>
    <t>322.84</t>
  </si>
  <si>
    <t>321.76</t>
  </si>
  <si>
    <t>288.12</t>
  </si>
  <si>
    <t>3.51%</t>
  </si>
  <si>
    <t>278.71</t>
  </si>
  <si>
    <t>263.31</t>
  </si>
  <si>
    <t>258.85</t>
  </si>
  <si>
    <t>251.14</t>
  </si>
  <si>
    <t>3.06%</t>
  </si>
  <si>
    <t>244.69</t>
  </si>
  <si>
    <t>2.98%</t>
  </si>
  <si>
    <t>236.13</t>
  </si>
  <si>
    <t>216.03</t>
  </si>
  <si>
    <t>3.41</t>
  </si>
  <si>
    <t>215.72</t>
  </si>
  <si>
    <t>1.16</t>
  </si>
  <si>
    <t>152.88</t>
  </si>
  <si>
    <t>139.30</t>
  </si>
  <si>
    <t>141.29</t>
  </si>
  <si>
    <t>139.23</t>
  </si>
  <si>
    <t>135.50</t>
  </si>
  <si>
    <t>133.20</t>
  </si>
  <si>
    <t>89.12</t>
  </si>
  <si>
    <t>80.69</t>
  </si>
  <si>
    <t>77.60</t>
  </si>
  <si>
    <t>73.95</t>
  </si>
  <si>
    <t>72.75</t>
  </si>
  <si>
    <t>2.62%</t>
  </si>
  <si>
    <t>69.13</t>
  </si>
  <si>
    <t>62.38</t>
  </si>
  <si>
    <t>55.95</t>
  </si>
  <si>
    <t>34.47</t>
  </si>
  <si>
    <t>33.50</t>
  </si>
  <si>
    <t>31.32</t>
  </si>
  <si>
    <t>0.31</t>
  </si>
  <si>
    <t>31.17</t>
  </si>
  <si>
    <t>25.74</t>
  </si>
  <si>
    <t>17.32</t>
  </si>
  <si>
    <t>8,032.36</t>
  </si>
  <si>
    <t>1,239.96</t>
  </si>
  <si>
    <t>11.49%</t>
  </si>
  <si>
    <t>995.85</t>
  </si>
  <si>
    <t>941.35</t>
  </si>
  <si>
    <t>728.77</t>
  </si>
  <si>
    <t>518.23</t>
  </si>
  <si>
    <t>476.83</t>
  </si>
  <si>
    <t>476.54</t>
  </si>
  <si>
    <t>401.23</t>
  </si>
  <si>
    <t>3.72%</t>
  </si>
  <si>
    <t>386.08</t>
  </si>
  <si>
    <t>348.48</t>
  </si>
  <si>
    <t>2.67</t>
  </si>
  <si>
    <t>342.66</t>
  </si>
  <si>
    <t>340.09</t>
  </si>
  <si>
    <t>14.31</t>
  </si>
  <si>
    <t>338.83</t>
  </si>
  <si>
    <t>337.72</t>
  </si>
  <si>
    <t>3.13%</t>
  </si>
  <si>
    <t>314.42</t>
  </si>
  <si>
    <t>303.56</t>
  </si>
  <si>
    <t>283.90</t>
  </si>
  <si>
    <t>222.32</t>
  </si>
  <si>
    <t>194.81</t>
  </si>
  <si>
    <t>199.61</t>
  </si>
  <si>
    <t>4.79</t>
  </si>
  <si>
    <t>195.69</t>
  </si>
  <si>
    <t>190.77</t>
  </si>
  <si>
    <t>1.89</t>
  </si>
  <si>
    <t>153.13</t>
  </si>
  <si>
    <t>123.09</t>
  </si>
  <si>
    <t>99.53</t>
  </si>
  <si>
    <t>93.97</t>
  </si>
  <si>
    <t>0.82</t>
  </si>
  <si>
    <t>90.45</t>
  </si>
  <si>
    <t>85.35</t>
  </si>
  <si>
    <t>72.42</t>
  </si>
  <si>
    <t>70.90</t>
  </si>
  <si>
    <t>70.85</t>
  </si>
  <si>
    <t>60.30</t>
  </si>
  <si>
    <t>48.66</t>
  </si>
  <si>
    <t>43.97</t>
  </si>
  <si>
    <t>39.87</t>
  </si>
  <si>
    <t>34.46</t>
  </si>
  <si>
    <t>29.18</t>
  </si>
  <si>
    <t>28.44</t>
  </si>
  <si>
    <t>1.04</t>
  </si>
  <si>
    <t>18.89</t>
  </si>
  <si>
    <t>13.58</t>
  </si>
  <si>
    <t>10,581.65</t>
  </si>
  <si>
    <t>1,178.84</t>
  </si>
  <si>
    <t>861.73</t>
  </si>
  <si>
    <t>838.55</t>
  </si>
  <si>
    <t>693.53</t>
  </si>
  <si>
    <t>496.96</t>
  </si>
  <si>
    <t>3.55</t>
  </si>
  <si>
    <t>459.50</t>
  </si>
  <si>
    <t>450.48</t>
  </si>
  <si>
    <t>378.02</t>
  </si>
  <si>
    <t>347.40</t>
  </si>
  <si>
    <t>330.27</t>
  </si>
  <si>
    <t>327.10</t>
  </si>
  <si>
    <t>3.03%</t>
  </si>
  <si>
    <t>311.68</t>
  </si>
  <si>
    <t>14.90</t>
  </si>
  <si>
    <t>303.75</t>
  </si>
  <si>
    <t>301.29</t>
  </si>
  <si>
    <t>299.66</t>
  </si>
  <si>
    <t>286.93</t>
  </si>
  <si>
    <t>264.93</t>
  </si>
  <si>
    <t>215.40</t>
  </si>
  <si>
    <t>1.54</t>
  </si>
  <si>
    <t>2.16%</t>
  </si>
  <si>
    <t>183.43</t>
  </si>
  <si>
    <t>185.22</t>
  </si>
  <si>
    <t>184.68</t>
  </si>
  <si>
    <t>184.59</t>
  </si>
  <si>
    <t>2.38</t>
  </si>
  <si>
    <t>143.94</t>
  </si>
  <si>
    <t>120.02</t>
  </si>
  <si>
    <t>1.20%</t>
  </si>
  <si>
    <t>90.99</t>
  </si>
  <si>
    <t>87.04</t>
  </si>
  <si>
    <t>80.68</t>
  </si>
  <si>
    <t>71.17</t>
  </si>
  <si>
    <t>67.29</t>
  </si>
  <si>
    <t>63.27</t>
  </si>
  <si>
    <t>55.47</t>
  </si>
  <si>
    <t>-0.28</t>
  </si>
  <si>
    <t>52.80</t>
  </si>
  <si>
    <t>46.35</t>
  </si>
  <si>
    <t>40.82</t>
  </si>
  <si>
    <t>34.23</t>
  </si>
  <si>
    <t>26.65</t>
  </si>
  <si>
    <t>1.00</t>
  </si>
  <si>
    <t>24.69</t>
  </si>
  <si>
    <t>0.19</t>
  </si>
  <si>
    <t>22.57</t>
  </si>
  <si>
    <t>15.65</t>
  </si>
  <si>
    <t>12.62</t>
  </si>
  <si>
    <t>9,775.60</t>
  </si>
  <si>
    <t>178.00</t>
  </si>
  <si>
    <t>158.58</t>
  </si>
  <si>
    <t>6.95%</t>
  </si>
  <si>
    <t>155.60</t>
  </si>
  <si>
    <t>146.56</t>
  </si>
  <si>
    <t>127.23</t>
  </si>
  <si>
    <t>124.80</t>
  </si>
  <si>
    <t>2.83</t>
  </si>
  <si>
    <t>5.47%</t>
  </si>
  <si>
    <t>102.77</t>
  </si>
  <si>
    <t>3.13</t>
  </si>
  <si>
    <t>97.88</t>
  </si>
  <si>
    <t>89.69</t>
  </si>
  <si>
    <t>83.17</t>
  </si>
  <si>
    <t>82.53</t>
  </si>
  <si>
    <t>4.40</t>
  </si>
  <si>
    <t>77.54</t>
  </si>
  <si>
    <t>74.56</t>
  </si>
  <si>
    <t>69.70</t>
  </si>
  <si>
    <t>69.10</t>
  </si>
  <si>
    <t>66.27</t>
  </si>
  <si>
    <t>65.13</t>
  </si>
  <si>
    <t>60.41</t>
  </si>
  <si>
    <t>0.54</t>
  </si>
  <si>
    <t>51.41</t>
  </si>
  <si>
    <t>39.70</t>
  </si>
  <si>
    <t>38.36</t>
  </si>
  <si>
    <t>39.43</t>
  </si>
  <si>
    <t>37.38</t>
  </si>
  <si>
    <t>-0.50</t>
  </si>
  <si>
    <t>33.31</t>
  </si>
  <si>
    <t>31.60</t>
  </si>
  <si>
    <t>-1.12</t>
  </si>
  <si>
    <t>26.21</t>
  </si>
  <si>
    <t>25.51</t>
  </si>
  <si>
    <t>0.24</t>
  </si>
  <si>
    <t>18.92</t>
  </si>
  <si>
    <t>17.78</t>
  </si>
  <si>
    <t>16.96</t>
  </si>
  <si>
    <t>13.86</t>
  </si>
  <si>
    <t>11.98</t>
  </si>
  <si>
    <t>-0.15</t>
  </si>
  <si>
    <t>7.17</t>
  </si>
  <si>
    <t>4.45</t>
  </si>
  <si>
    <t>4.24</t>
  </si>
  <si>
    <t>2,253.64</t>
  </si>
  <si>
    <t>1,020.26</t>
  </si>
  <si>
    <t>735.48</t>
  </si>
  <si>
    <t>3.42%</t>
  </si>
  <si>
    <t>649.00</t>
  </si>
  <si>
    <t>515.26</t>
  </si>
  <si>
    <t>369.64</t>
  </si>
  <si>
    <t>365.50</t>
  </si>
  <si>
    <t>3.23</t>
  </si>
  <si>
    <t>303.66</t>
  </si>
  <si>
    <t>294.35</t>
  </si>
  <si>
    <t>249.56</t>
  </si>
  <si>
    <t>237.37</t>
  </si>
  <si>
    <t>231.83</t>
  </si>
  <si>
    <t>227.92</t>
  </si>
  <si>
    <t>225.10</t>
  </si>
  <si>
    <t>212.98</t>
  </si>
  <si>
    <t>1.06%</t>
  </si>
  <si>
    <t>212.21</t>
  </si>
  <si>
    <t>205.32</t>
  </si>
  <si>
    <t>188.67</t>
  </si>
  <si>
    <t>1.38</t>
  </si>
  <si>
    <t>153.12</t>
  </si>
  <si>
    <t>144.98</t>
  </si>
  <si>
    <t>145.70</t>
  </si>
  <si>
    <t>1.92%</t>
  </si>
  <si>
    <t>144.85</t>
  </si>
  <si>
    <t>129.00</t>
  </si>
  <si>
    <t>1.34</t>
  </si>
  <si>
    <t>106.56</t>
  </si>
  <si>
    <t>94.32</t>
  </si>
  <si>
    <t>61.04</t>
  </si>
  <si>
    <t>58.79</t>
  </si>
  <si>
    <t>53.11</t>
  </si>
  <si>
    <t>50.32</t>
  </si>
  <si>
    <t>50.12</t>
  </si>
  <si>
    <t>41.76</t>
  </si>
  <si>
    <t>0.55%</t>
  </si>
  <si>
    <t>39.03</t>
  </si>
  <si>
    <t>0.71</t>
  </si>
  <si>
    <t>37.02</t>
  </si>
  <si>
    <t>34.20</t>
  </si>
  <si>
    <t>26.90</t>
  </si>
  <si>
    <t>22.00</t>
  </si>
  <si>
    <t>21.69</t>
  </si>
  <si>
    <t>12.71</t>
  </si>
  <si>
    <t>12.14</t>
  </si>
  <si>
    <t>9.71</t>
  </si>
  <si>
    <t>7,388.89</t>
  </si>
  <si>
    <t>164.18</t>
  </si>
  <si>
    <t>116.12</t>
  </si>
  <si>
    <t>109.48</t>
  </si>
  <si>
    <t>90.94</t>
  </si>
  <si>
    <t>86.87</t>
  </si>
  <si>
    <t>79.60</t>
  </si>
  <si>
    <t>74.68</t>
  </si>
  <si>
    <t>72.30</t>
  </si>
  <si>
    <t>65.26</t>
  </si>
  <si>
    <t>60.96</t>
  </si>
  <si>
    <t>56.96</t>
  </si>
  <si>
    <t>43.03</t>
  </si>
  <si>
    <t>42.27</t>
  </si>
  <si>
    <t>42.01</t>
  </si>
  <si>
    <t>38.97</t>
  </si>
  <si>
    <t>34.34</t>
  </si>
  <si>
    <t>0.66</t>
  </si>
  <si>
    <t>31.88</t>
  </si>
  <si>
    <t>31.59</t>
  </si>
  <si>
    <t>31.58</t>
  </si>
  <si>
    <t>30.23</t>
  </si>
  <si>
    <t>1.88%</t>
  </si>
  <si>
    <t>21.48</t>
  </si>
  <si>
    <t>20.37</t>
  </si>
  <si>
    <t>20.44</t>
  </si>
  <si>
    <t>17.94</t>
  </si>
  <si>
    <t>17.80</t>
  </si>
  <si>
    <t>16.65</t>
  </si>
  <si>
    <t>15.77</t>
  </si>
  <si>
    <t>12.82</t>
  </si>
  <si>
    <t>11.61</t>
  </si>
  <si>
    <t>8.99</t>
  </si>
  <si>
    <t>6.95</t>
  </si>
  <si>
    <t>6.39</t>
  </si>
  <si>
    <t>5.50</t>
  </si>
  <si>
    <t>1,588.48</t>
  </si>
  <si>
    <t>1,606.34</t>
  </si>
  <si>
    <t>abr-22</t>
  </si>
  <si>
    <t>1.96%</t>
  </si>
  <si>
    <t>4.49%</t>
  </si>
  <si>
    <t>2.77%</t>
  </si>
  <si>
    <t>3.26%</t>
  </si>
  <si>
    <t>4.20%</t>
  </si>
  <si>
    <t>4.03%</t>
  </si>
  <si>
    <t>7.38%</t>
  </si>
  <si>
    <t>7.69%</t>
  </si>
  <si>
    <t xml:space="preserve">SAN FRANCISCO </t>
  </si>
  <si>
    <t>106.85</t>
  </si>
  <si>
    <t>68.20</t>
  </si>
  <si>
    <t>38.25</t>
  </si>
  <si>
    <t>1.49</t>
  </si>
  <si>
    <t>23.95</t>
  </si>
  <si>
    <t>23.16</t>
  </si>
  <si>
    <t>20.73</t>
  </si>
  <si>
    <t>20.09</t>
  </si>
  <si>
    <t>19.47</t>
  </si>
  <si>
    <t>18.74</t>
  </si>
  <si>
    <t>14.86</t>
  </si>
  <si>
    <t>14.47</t>
  </si>
  <si>
    <t>12.90</t>
  </si>
  <si>
    <t>11.63</t>
  </si>
  <si>
    <t>10.40</t>
  </si>
  <si>
    <t>8.45</t>
  </si>
  <si>
    <t>8.49</t>
  </si>
  <si>
    <t>7.97</t>
  </si>
  <si>
    <t>7.94</t>
  </si>
  <si>
    <t>6.13</t>
  </si>
  <si>
    <t>6.05</t>
  </si>
  <si>
    <t>1.16%</t>
  </si>
  <si>
    <t>5.59</t>
  </si>
  <si>
    <t>4.62</t>
  </si>
  <si>
    <t>3.52</t>
  </si>
  <si>
    <t>3.44</t>
  </si>
  <si>
    <t>2.16</t>
  </si>
  <si>
    <t>514.47</t>
  </si>
  <si>
    <t>77.31</t>
  </si>
  <si>
    <t>68.24</t>
  </si>
  <si>
    <t>54.32</t>
  </si>
  <si>
    <t>0.65%</t>
  </si>
  <si>
    <t>5.57%</t>
  </si>
  <si>
    <t>54.20</t>
  </si>
  <si>
    <t>54.09</t>
  </si>
  <si>
    <t>53.70</t>
  </si>
  <si>
    <t>47.31</t>
  </si>
  <si>
    <t>4.85%</t>
  </si>
  <si>
    <t>43.99</t>
  </si>
  <si>
    <t>38.42</t>
  </si>
  <si>
    <t>1.03</t>
  </si>
  <si>
    <t>34.40</t>
  </si>
  <si>
    <t>3.53%</t>
  </si>
  <si>
    <t>27.81</t>
  </si>
  <si>
    <t>27.44</t>
  </si>
  <si>
    <t>26.67</t>
  </si>
  <si>
    <t>25.35</t>
  </si>
  <si>
    <t>2.60%</t>
  </si>
  <si>
    <t>24.20</t>
  </si>
  <si>
    <t>21.08</t>
  </si>
  <si>
    <t>19.64</t>
  </si>
  <si>
    <t>15.62</t>
  </si>
  <si>
    <t>10.83</t>
  </si>
  <si>
    <t>10.36</t>
  </si>
  <si>
    <t>10.20</t>
  </si>
  <si>
    <t>10.32</t>
  </si>
  <si>
    <t>9.28</t>
  </si>
  <si>
    <t>8.43</t>
  </si>
  <si>
    <t>6.31</t>
  </si>
  <si>
    <t>5.37</t>
  </si>
  <si>
    <t>4.70</t>
  </si>
  <si>
    <t>2.82</t>
  </si>
  <si>
    <t>0.78</t>
  </si>
  <si>
    <t>951.00</t>
  </si>
  <si>
    <t>7.73%</t>
  </si>
  <si>
    <t>6.69%</t>
  </si>
  <si>
    <t>4.54%</t>
  </si>
  <si>
    <t>3.36%</t>
  </si>
  <si>
    <t>9.14%</t>
  </si>
  <si>
    <t>5.63%</t>
  </si>
  <si>
    <t>Monitoreo mensual Financiero - Grupo ICORED 
(Corte a mayo 2022)</t>
  </si>
  <si>
    <t>*Los datos de la Cooperativa Lucha Campesina son proyectados con relación a los últimos balances reportados (abr-22)</t>
  </si>
  <si>
    <t>VARIACIÓN abr-22 a may-22</t>
  </si>
  <si>
    <t>POL.NACIONAL</t>
  </si>
  <si>
    <t>1,457.05</t>
  </si>
  <si>
    <t>50.37</t>
  </si>
  <si>
    <t>A.VALLE</t>
  </si>
  <si>
    <t>1,158.79</t>
  </si>
  <si>
    <t>43.95</t>
  </si>
  <si>
    <t>1,076.44</t>
  </si>
  <si>
    <t>23.51</t>
  </si>
  <si>
    <t>8.49%</t>
  </si>
  <si>
    <t>820.08</t>
  </si>
  <si>
    <t>9.70</t>
  </si>
  <si>
    <t>6.47%</t>
  </si>
  <si>
    <t>603.02</t>
  </si>
  <si>
    <t>SANFRAN</t>
  </si>
  <si>
    <t>576.05</t>
  </si>
  <si>
    <t>9.84</t>
  </si>
  <si>
    <t>ANDLUCIA</t>
  </si>
  <si>
    <t>532.71</t>
  </si>
  <si>
    <t>3.87</t>
  </si>
  <si>
    <t>484.33</t>
  </si>
  <si>
    <t>4.17</t>
  </si>
  <si>
    <t>M.RUNA</t>
  </si>
  <si>
    <t>472.78</t>
  </si>
  <si>
    <t>9.58</t>
  </si>
  <si>
    <t>425.56</t>
  </si>
  <si>
    <t>3.57</t>
  </si>
  <si>
    <t>BIBLIAN</t>
  </si>
  <si>
    <t>400.97</t>
  </si>
  <si>
    <t>4.22</t>
  </si>
  <si>
    <t>396.38</t>
  </si>
  <si>
    <t>12.88</t>
  </si>
  <si>
    <t>393.57</t>
  </si>
  <si>
    <t>11.57</t>
  </si>
  <si>
    <t>3.10%</t>
  </si>
  <si>
    <t>DAQUILEMA</t>
  </si>
  <si>
    <t>393.09</t>
  </si>
  <si>
    <t>15.30</t>
  </si>
  <si>
    <t>GODOY</t>
  </si>
  <si>
    <t>383.60</t>
  </si>
  <si>
    <t>0.51%</t>
  </si>
  <si>
    <t>PMVEGA</t>
  </si>
  <si>
    <t>340.37</t>
  </si>
  <si>
    <t>330.58</t>
  </si>
  <si>
    <t>2.61%</t>
  </si>
  <si>
    <t>SAGRARIO</t>
  </si>
  <si>
    <t>265.39</t>
  </si>
  <si>
    <t>2.09%</t>
  </si>
  <si>
    <t>CACPE.PASTAZA</t>
  </si>
  <si>
    <t>2.12</t>
  </si>
  <si>
    <t>1.87%</t>
  </si>
  <si>
    <t>S.JOSE</t>
  </si>
  <si>
    <t>225.20</t>
  </si>
  <si>
    <t>2.29</t>
  </si>
  <si>
    <t>1.03%</t>
  </si>
  <si>
    <t>1.78%</t>
  </si>
  <si>
    <t>CC.AMBATO</t>
  </si>
  <si>
    <t>220.43</t>
  </si>
  <si>
    <t>ST.ROSA</t>
  </si>
  <si>
    <t>187.51</t>
  </si>
  <si>
    <t>2.28</t>
  </si>
  <si>
    <t>ONCE.JUNIO</t>
  </si>
  <si>
    <t>142.56</t>
  </si>
  <si>
    <t>117.55</t>
  </si>
  <si>
    <t>1.17</t>
  </si>
  <si>
    <t>0.93%</t>
  </si>
  <si>
    <t>110.12</t>
  </si>
  <si>
    <t>1.71</t>
  </si>
  <si>
    <t>PAD.LORENTE</t>
  </si>
  <si>
    <t>108.34</t>
  </si>
  <si>
    <t>1.41</t>
  </si>
  <si>
    <t>96.14</t>
  </si>
  <si>
    <t>1.53</t>
  </si>
  <si>
    <t>95.78</t>
  </si>
  <si>
    <t>CACPE.LOJA</t>
  </si>
  <si>
    <t>87.11</t>
  </si>
  <si>
    <t>86.66</t>
  </si>
  <si>
    <t>72.79</t>
  </si>
  <si>
    <t>0.57%</t>
  </si>
  <si>
    <t>S.FCO.ASIS</t>
  </si>
  <si>
    <t>60.01</t>
  </si>
  <si>
    <t>1.32</t>
  </si>
  <si>
    <t>53.40</t>
  </si>
  <si>
    <t>L.CAMPESINA</t>
  </si>
  <si>
    <t>52.73</t>
  </si>
  <si>
    <t>0.65</t>
  </si>
  <si>
    <t>48.26</t>
  </si>
  <si>
    <t>P.MONCAYO</t>
  </si>
  <si>
    <t>43.01</t>
  </si>
  <si>
    <t>44.12</t>
  </si>
  <si>
    <t>1.11</t>
  </si>
  <si>
    <t>ST.ANA.LTDA</t>
  </si>
  <si>
    <t>41.16</t>
  </si>
  <si>
    <t>BENEFICA</t>
  </si>
  <si>
    <t>38.59</t>
  </si>
  <si>
    <t>U.EJIDO</t>
  </si>
  <si>
    <t>25.17</t>
  </si>
  <si>
    <t>0.73</t>
  </si>
  <si>
    <t>LA.DOLOROSA</t>
  </si>
  <si>
    <t>17.51</t>
  </si>
  <si>
    <t>12,432.74</t>
  </si>
  <si>
    <t>12,679.14</t>
  </si>
  <si>
    <t>246.41</t>
  </si>
  <si>
    <t>may-22</t>
  </si>
  <si>
    <t>208.06</t>
  </si>
  <si>
    <t>31.89</t>
  </si>
  <si>
    <t>13.31%</t>
  </si>
  <si>
    <t>120.89</t>
  </si>
  <si>
    <t>8.37</t>
  </si>
  <si>
    <t>110.78</t>
  </si>
  <si>
    <t>-0.36</t>
  </si>
  <si>
    <t>7.09%</t>
  </si>
  <si>
    <t>102.19</t>
  </si>
  <si>
    <t>0.85</t>
  </si>
  <si>
    <t>6.54%</t>
  </si>
  <si>
    <t>90.58</t>
  </si>
  <si>
    <t>-10.19</t>
  </si>
  <si>
    <t>5.79%</t>
  </si>
  <si>
    <t>74.09</t>
  </si>
  <si>
    <t>4.74%</t>
  </si>
  <si>
    <t>73.43</t>
  </si>
  <si>
    <t>72.91</t>
  </si>
  <si>
    <t>1.77</t>
  </si>
  <si>
    <t>62.99</t>
  </si>
  <si>
    <t>59.04</t>
  </si>
  <si>
    <t>-1.53</t>
  </si>
  <si>
    <t>56.59</t>
  </si>
  <si>
    <t>5.02</t>
  </si>
  <si>
    <t>53.84</t>
  </si>
  <si>
    <t>0.86</t>
  </si>
  <si>
    <t>3.44%</t>
  </si>
  <si>
    <t>45.12</t>
  </si>
  <si>
    <t>1.43</t>
  </si>
  <si>
    <t>-1.73</t>
  </si>
  <si>
    <t>2.84%</t>
  </si>
  <si>
    <t>43.26</t>
  </si>
  <si>
    <t>-2.11</t>
  </si>
  <si>
    <t>41.21</t>
  </si>
  <si>
    <t>2.64%</t>
  </si>
  <si>
    <t>38.38</t>
  </si>
  <si>
    <t>-0.90</t>
  </si>
  <si>
    <t>2.45%</t>
  </si>
  <si>
    <t>37.35</t>
  </si>
  <si>
    <t>1.97</t>
  </si>
  <si>
    <t>2.39%</t>
  </si>
  <si>
    <t>26.98</t>
  </si>
  <si>
    <t>0.50</t>
  </si>
  <si>
    <t>22.24</t>
  </si>
  <si>
    <t>-1.69</t>
  </si>
  <si>
    <t>15.14</t>
  </si>
  <si>
    <t>0.97%</t>
  </si>
  <si>
    <t>12.93</t>
  </si>
  <si>
    <t>-0.76</t>
  </si>
  <si>
    <t>11.76</t>
  </si>
  <si>
    <t>1.02</t>
  </si>
  <si>
    <t>1.12</t>
  </si>
  <si>
    <t>-0.57</t>
  </si>
  <si>
    <t>8.74</t>
  </si>
  <si>
    <t>0.89</t>
  </si>
  <si>
    <t>8.52</t>
  </si>
  <si>
    <t>0.53</t>
  </si>
  <si>
    <t>8.01</t>
  </si>
  <si>
    <t>6.26</t>
  </si>
  <si>
    <t>5.30</t>
  </si>
  <si>
    <t>-1.84</t>
  </si>
  <si>
    <t>3.09%</t>
  </si>
  <si>
    <t>4.04</t>
  </si>
  <si>
    <t>4.44</t>
  </si>
  <si>
    <t>4.42</t>
  </si>
  <si>
    <t>3.99</t>
  </si>
  <si>
    <t>2.65</t>
  </si>
  <si>
    <t>2.50</t>
  </si>
  <si>
    <t>0.68</t>
  </si>
  <si>
    <t>-0.05</t>
  </si>
  <si>
    <t>1,519.50</t>
  </si>
  <si>
    <t>1,563.44</t>
  </si>
  <si>
    <t>43.93</t>
  </si>
  <si>
    <t>200.85</t>
  </si>
  <si>
    <t>-11.40</t>
  </si>
  <si>
    <t>11.45%</t>
  </si>
  <si>
    <t>161.19</t>
  </si>
  <si>
    <t>2.67%</t>
  </si>
  <si>
    <t>9.19%</t>
  </si>
  <si>
    <t>138.81</t>
  </si>
  <si>
    <t>7.06</t>
  </si>
  <si>
    <t>7.91%</t>
  </si>
  <si>
    <t>116.92</t>
  </si>
  <si>
    <t>107.06</t>
  </si>
  <si>
    <t>-2.84</t>
  </si>
  <si>
    <t>6.10%</t>
  </si>
  <si>
    <t>104.90</t>
  </si>
  <si>
    <t>84.98</t>
  </si>
  <si>
    <t>0.60</t>
  </si>
  <si>
    <t>73.13</t>
  </si>
  <si>
    <t>-8.78</t>
  </si>
  <si>
    <t>4.17%</t>
  </si>
  <si>
    <t>72.16</t>
  </si>
  <si>
    <t>13.41</t>
  </si>
  <si>
    <t>4.11%</t>
  </si>
  <si>
    <t>69.50</t>
  </si>
  <si>
    <t>3.96%</t>
  </si>
  <si>
    <t>67.51</t>
  </si>
  <si>
    <t>0.81</t>
  </si>
  <si>
    <t>64.95</t>
  </si>
  <si>
    <t>0.79</t>
  </si>
  <si>
    <t>3.70%</t>
  </si>
  <si>
    <t>55.55</t>
  </si>
  <si>
    <t>54.12</t>
  </si>
  <si>
    <t>3.96</t>
  </si>
  <si>
    <t>51.76</t>
  </si>
  <si>
    <t>-0.84</t>
  </si>
  <si>
    <t>2.95%</t>
  </si>
  <si>
    <t>43.40</t>
  </si>
  <si>
    <t>2.47%</t>
  </si>
  <si>
    <t>36.53</t>
  </si>
  <si>
    <t>2.08%</t>
  </si>
  <si>
    <t>33.96</t>
  </si>
  <si>
    <t>1.55</t>
  </si>
  <si>
    <t>31.55</t>
  </si>
  <si>
    <t>1.80%</t>
  </si>
  <si>
    <t>25.80</t>
  </si>
  <si>
    <t>25.52</t>
  </si>
  <si>
    <t>1.45%</t>
  </si>
  <si>
    <t>21.66</t>
  </si>
  <si>
    <t>11.78</t>
  </si>
  <si>
    <t>10.93</t>
  </si>
  <si>
    <t>10.65</t>
  </si>
  <si>
    <t>-0.33</t>
  </si>
  <si>
    <t>8.26</t>
  </si>
  <si>
    <t>1.68%</t>
  </si>
  <si>
    <t>8.17</t>
  </si>
  <si>
    <t>-1.51</t>
  </si>
  <si>
    <t>5.57</t>
  </si>
  <si>
    <t>4.78</t>
  </si>
  <si>
    <t>4.15</t>
  </si>
  <si>
    <t>4.14</t>
  </si>
  <si>
    <t>3.78</t>
  </si>
  <si>
    <t>3.71</t>
  </si>
  <si>
    <t>1,743.01</t>
  </si>
  <si>
    <t>1,753.93</t>
  </si>
  <si>
    <t>10.91</t>
  </si>
  <si>
    <t>ALIANZA DEL VALLLE</t>
  </si>
  <si>
    <t>1,048.89</t>
  </si>
  <si>
    <t>12.51%</t>
  </si>
  <si>
    <t>850.41</t>
  </si>
  <si>
    <t>26.99</t>
  </si>
  <si>
    <t>10.14%</t>
  </si>
  <si>
    <t>701.78</t>
  </si>
  <si>
    <t>34.18</t>
  </si>
  <si>
    <t>8.37%</t>
  </si>
  <si>
    <t>511.98</t>
  </si>
  <si>
    <t>370.98</t>
  </si>
  <si>
    <t>331.12</t>
  </si>
  <si>
    <t>7.40</t>
  </si>
  <si>
    <t>3.95%</t>
  </si>
  <si>
    <t>330.15</t>
  </si>
  <si>
    <t>329.00</t>
  </si>
  <si>
    <t>6.16</t>
  </si>
  <si>
    <t>292.88</t>
  </si>
  <si>
    <t>280.60</t>
  </si>
  <si>
    <t>3.35%</t>
  </si>
  <si>
    <t>273.16</t>
  </si>
  <si>
    <t>271.73</t>
  </si>
  <si>
    <t>8.41</t>
  </si>
  <si>
    <t>257.84</t>
  </si>
  <si>
    <t>6.70</t>
  </si>
  <si>
    <t>247.52</t>
  </si>
  <si>
    <t>239.68</t>
  </si>
  <si>
    <t>218.70</t>
  </si>
  <si>
    <t>215.81</t>
  </si>
  <si>
    <t>2.57%</t>
  </si>
  <si>
    <t>155.41</t>
  </si>
  <si>
    <t>142.72</t>
  </si>
  <si>
    <t>140.18</t>
  </si>
  <si>
    <t>1.67%</t>
  </si>
  <si>
    <t>139.10</t>
  </si>
  <si>
    <t>3.60</t>
  </si>
  <si>
    <t>134.29</t>
  </si>
  <si>
    <t>1.08</t>
  </si>
  <si>
    <t>90.37</t>
  </si>
  <si>
    <t>82.32</t>
  </si>
  <si>
    <t>1.63</t>
  </si>
  <si>
    <t>78.35</t>
  </si>
  <si>
    <t>75.63</t>
  </si>
  <si>
    <t>1.68</t>
  </si>
  <si>
    <t>71.67</t>
  </si>
  <si>
    <t>2.54</t>
  </si>
  <si>
    <t>64.07</t>
  </si>
  <si>
    <t>63.41</t>
  </si>
  <si>
    <t>55.37</t>
  </si>
  <si>
    <t>34.15</t>
  </si>
  <si>
    <t>-0.31</t>
  </si>
  <si>
    <t>33.13</t>
  </si>
  <si>
    <t>33.88</t>
  </si>
  <si>
    <t>30.69</t>
  </si>
  <si>
    <t>-0.48</t>
  </si>
  <si>
    <t>29.93</t>
  </si>
  <si>
    <t>1.29</t>
  </si>
  <si>
    <t>17.67</t>
  </si>
  <si>
    <t>8.31</t>
  </si>
  <si>
    <t>8,207.16</t>
  </si>
  <si>
    <t>8,387.16</t>
  </si>
  <si>
    <t>179.99</t>
  </si>
  <si>
    <t>9OCTUBRE</t>
  </si>
  <si>
    <t>29OCTUBRE</t>
  </si>
  <si>
    <t>23JULIO</t>
  </si>
  <si>
    <t>15ABRIL</t>
  </si>
  <si>
    <t>CACPE BILBIAN</t>
  </si>
  <si>
    <t>G. ICORED</t>
  </si>
  <si>
    <t>1,290.78</t>
  </si>
  <si>
    <t>50.83</t>
  </si>
  <si>
    <t>11.71%</t>
  </si>
  <si>
    <t>1,035.55</t>
  </si>
  <si>
    <t>9.40%</t>
  </si>
  <si>
    <t>959.65</t>
  </si>
  <si>
    <t>18.30</t>
  </si>
  <si>
    <t>8.71%</t>
  </si>
  <si>
    <t>737.22</t>
  </si>
  <si>
    <t>526.28</t>
  </si>
  <si>
    <t>8.05</t>
  </si>
  <si>
    <t>485.02</t>
  </si>
  <si>
    <t>479.90</t>
  </si>
  <si>
    <t>3.07</t>
  </si>
  <si>
    <t>4.35%</t>
  </si>
  <si>
    <t>410.05</t>
  </si>
  <si>
    <t>8.82</t>
  </si>
  <si>
    <t>389.31</t>
  </si>
  <si>
    <t>356.86</t>
  </si>
  <si>
    <t>14.20</t>
  </si>
  <si>
    <t>352.53</t>
  </si>
  <si>
    <t>12.45</t>
  </si>
  <si>
    <t>351.48</t>
  </si>
  <si>
    <t>3.00</t>
  </si>
  <si>
    <t>348.75</t>
  </si>
  <si>
    <t>11.03</t>
  </si>
  <si>
    <t>342.27</t>
  </si>
  <si>
    <t>3.11%</t>
  </si>
  <si>
    <t>316.30</t>
  </si>
  <si>
    <t>1.88</t>
  </si>
  <si>
    <t>0.60%</t>
  </si>
  <si>
    <t>308.49</t>
  </si>
  <si>
    <t>287.33</t>
  </si>
  <si>
    <t>222.09</t>
  </si>
  <si>
    <t>-0.22</t>
  </si>
  <si>
    <t>199.83</t>
  </si>
  <si>
    <t>197.39</t>
  </si>
  <si>
    <t>1.70</t>
  </si>
  <si>
    <t>192.97</t>
  </si>
  <si>
    <t>2.20</t>
  </si>
  <si>
    <t>155.25</t>
  </si>
  <si>
    <t>1.38%</t>
  </si>
  <si>
    <t>124.98</t>
  </si>
  <si>
    <t>100.49</t>
  </si>
  <si>
    <t>95.30</t>
  </si>
  <si>
    <t>92.10</t>
  </si>
  <si>
    <t>1.82%</t>
  </si>
  <si>
    <t>86.73</t>
  </si>
  <si>
    <t>73.62</t>
  </si>
  <si>
    <t>1.20</t>
  </si>
  <si>
    <t>71.50</t>
  </si>
  <si>
    <t>70.82</t>
  </si>
  <si>
    <t>60.93</t>
  </si>
  <si>
    <t>0.63</t>
  </si>
  <si>
    <t>48.49</t>
  </si>
  <si>
    <t>-0.17</t>
  </si>
  <si>
    <t>44.54</t>
  </si>
  <si>
    <t>0.57</t>
  </si>
  <si>
    <t>41.15</t>
  </si>
  <si>
    <t>35.31</t>
  </si>
  <si>
    <t>36.33</t>
  </si>
  <si>
    <t>34.70</t>
  </si>
  <si>
    <t>30.03</t>
  </si>
  <si>
    <t>29.75</t>
  </si>
  <si>
    <t>1.31</t>
  </si>
  <si>
    <t>19.57</t>
  </si>
  <si>
    <t>13.40</t>
  </si>
  <si>
    <t>10,795.23</t>
  </si>
  <si>
    <t>11,019.72</t>
  </si>
  <si>
    <t>224.48</t>
  </si>
  <si>
    <t>1,233.26</t>
  </si>
  <si>
    <t>54.42</t>
  </si>
  <si>
    <t>12.08%</t>
  </si>
  <si>
    <t>905.66</t>
  </si>
  <si>
    <t>8.87%</t>
  </si>
  <si>
    <t>860.29</t>
  </si>
  <si>
    <t>21.74</t>
  </si>
  <si>
    <t>8.43%</t>
  </si>
  <si>
    <t>703.16</t>
  </si>
  <si>
    <t>9.63</t>
  </si>
  <si>
    <t>501.00</t>
  </si>
  <si>
    <t>4.91%</t>
  </si>
  <si>
    <t>463.08</t>
  </si>
  <si>
    <t>458.04</t>
  </si>
  <si>
    <t>7.56</t>
  </si>
  <si>
    <t>386.68</t>
  </si>
  <si>
    <t>8.66</t>
  </si>
  <si>
    <t>349.88</t>
  </si>
  <si>
    <t>2.48</t>
  </si>
  <si>
    <t>3.43%</t>
  </si>
  <si>
    <t>332.85</t>
  </si>
  <si>
    <t>329.97</t>
  </si>
  <si>
    <t>315.03</t>
  </si>
  <si>
    <t>3.35</t>
  </si>
  <si>
    <t>313.89</t>
  </si>
  <si>
    <t>14.23</t>
  </si>
  <si>
    <t>310.84</t>
  </si>
  <si>
    <t>9.55</t>
  </si>
  <si>
    <t>306.09</t>
  </si>
  <si>
    <t>292.42</t>
  </si>
  <si>
    <t>5.49</t>
  </si>
  <si>
    <t>268.84</t>
  </si>
  <si>
    <t>215.61</t>
  </si>
  <si>
    <t>2.11%</t>
  </si>
  <si>
    <t>186.80</t>
  </si>
  <si>
    <t>2.21</t>
  </si>
  <si>
    <t>1.83%</t>
  </si>
  <si>
    <t>186.40</t>
  </si>
  <si>
    <t>1.18</t>
  </si>
  <si>
    <t>186.14</t>
  </si>
  <si>
    <t>145.03</t>
  </si>
  <si>
    <t>1.09</t>
  </si>
  <si>
    <t>122.14</t>
  </si>
  <si>
    <t>91.69</t>
  </si>
  <si>
    <t>0.70</t>
  </si>
  <si>
    <t>89.16</t>
  </si>
  <si>
    <t>82.05</t>
  </si>
  <si>
    <t>73.08</t>
  </si>
  <si>
    <t>1.91</t>
  </si>
  <si>
    <t>67.25</t>
  </si>
  <si>
    <t>63.53</t>
  </si>
  <si>
    <t>56.32</t>
  </si>
  <si>
    <t>0.84</t>
  </si>
  <si>
    <t>54.00</t>
  </si>
  <si>
    <t>46.38</t>
  </si>
  <si>
    <t>41.39</t>
  </si>
  <si>
    <t>34.36</t>
  </si>
  <si>
    <t>31.74</t>
  </si>
  <si>
    <t>31.96</t>
  </si>
  <si>
    <t>27.94</t>
  </si>
  <si>
    <t>4.82%</t>
  </si>
  <si>
    <t>22.31</t>
  </si>
  <si>
    <t>-0.25</t>
  </si>
  <si>
    <t>15.89</t>
  </si>
  <si>
    <t>9,988.51</t>
  </si>
  <si>
    <t>10,208.19</t>
  </si>
  <si>
    <t>219.68</t>
  </si>
  <si>
    <t>178.06</t>
  </si>
  <si>
    <t>168.37</t>
  </si>
  <si>
    <t>9.79</t>
  </si>
  <si>
    <t>155.35</t>
  </si>
  <si>
    <t>6.71%</t>
  </si>
  <si>
    <t>152.21</t>
  </si>
  <si>
    <t>5.64</t>
  </si>
  <si>
    <t>6.57%</t>
  </si>
  <si>
    <t>127.07</t>
  </si>
  <si>
    <t>5.49%</t>
  </si>
  <si>
    <t>125.00</t>
  </si>
  <si>
    <t>5.40%</t>
  </si>
  <si>
    <t>103.37</t>
  </si>
  <si>
    <t>4.46%</t>
  </si>
  <si>
    <t>100.46</t>
  </si>
  <si>
    <t>4.34%</t>
  </si>
  <si>
    <t>90.32</t>
  </si>
  <si>
    <t>3.90%</t>
  </si>
  <si>
    <t>-0.21</t>
  </si>
  <si>
    <t>81.18</t>
  </si>
  <si>
    <t>-1.98</t>
  </si>
  <si>
    <t>79.15</t>
  </si>
  <si>
    <t>4.59</t>
  </si>
  <si>
    <t>78.93</t>
  </si>
  <si>
    <t>3.41%</t>
  </si>
  <si>
    <t>75.44</t>
  </si>
  <si>
    <t>5.74</t>
  </si>
  <si>
    <t>69.31</t>
  </si>
  <si>
    <t>67.80</t>
  </si>
  <si>
    <t>66.04</t>
  </si>
  <si>
    <t>59.75</t>
  </si>
  <si>
    <t>-0.66</t>
  </si>
  <si>
    <t>52.43</t>
  </si>
  <si>
    <t>1.99%</t>
  </si>
  <si>
    <t>2.26%</t>
  </si>
  <si>
    <t>40.63</t>
  </si>
  <si>
    <t>37.59</t>
  </si>
  <si>
    <t>34.59</t>
  </si>
  <si>
    <t>1.27</t>
  </si>
  <si>
    <t>32.00</t>
  </si>
  <si>
    <t>26.14</t>
  </si>
  <si>
    <t>25.53</t>
  </si>
  <si>
    <t>1.10%</t>
  </si>
  <si>
    <t>21.38</t>
  </si>
  <si>
    <t>0.37</t>
  </si>
  <si>
    <t>18.32</t>
  </si>
  <si>
    <t>16.63</t>
  </si>
  <si>
    <t>13.99</t>
  </si>
  <si>
    <t>13.37</t>
  </si>
  <si>
    <t>12.54</t>
  </si>
  <si>
    <t>0.54%</t>
  </si>
  <si>
    <t>12.08</t>
  </si>
  <si>
    <t>10.23</t>
  </si>
  <si>
    <t>10.19</t>
  </si>
  <si>
    <t>7.10</t>
  </si>
  <si>
    <t>5.40</t>
  </si>
  <si>
    <t>2,281.46</t>
  </si>
  <si>
    <t>2,315.31</t>
  </si>
  <si>
    <t>33.84</t>
  </si>
  <si>
    <t>1,064.89</t>
  </si>
  <si>
    <t>44.63</t>
  </si>
  <si>
    <t>13.73%</t>
  </si>
  <si>
    <t>756.53</t>
  </si>
  <si>
    <t>21.05</t>
  </si>
  <si>
    <t>9.75%</t>
  </si>
  <si>
    <t>687.04</t>
  </si>
  <si>
    <t>38.04</t>
  </si>
  <si>
    <t>8.86%</t>
  </si>
  <si>
    <t>524.83</t>
  </si>
  <si>
    <t>9.57</t>
  </si>
  <si>
    <t>6.77%</t>
  </si>
  <si>
    <t>373.85</t>
  </si>
  <si>
    <t>4.21</t>
  </si>
  <si>
    <t>370.23</t>
  </si>
  <si>
    <t>4.73</t>
  </si>
  <si>
    <t>312.58</t>
  </si>
  <si>
    <t>8.92</t>
  </si>
  <si>
    <t>302.18</t>
  </si>
  <si>
    <t>251.05</t>
  </si>
  <si>
    <t>238.63</t>
  </si>
  <si>
    <t>237.21</t>
  </si>
  <si>
    <t>234.74</t>
  </si>
  <si>
    <t>9.64</t>
  </si>
  <si>
    <t>231.33</t>
  </si>
  <si>
    <t>217.37</t>
  </si>
  <si>
    <t>214.66</t>
  </si>
  <si>
    <t>207.71</t>
  </si>
  <si>
    <t>187.40</t>
  </si>
  <si>
    <t>-1.27</t>
  </si>
  <si>
    <t>154.07</t>
  </si>
  <si>
    <t>148.72</t>
  </si>
  <si>
    <t>146.14</t>
  </si>
  <si>
    <t>129.45</t>
  </si>
  <si>
    <t>107.33</t>
  </si>
  <si>
    <t>96.43</t>
  </si>
  <si>
    <t>2.11</t>
  </si>
  <si>
    <t>62.42</t>
  </si>
  <si>
    <t>59.09</t>
  </si>
  <si>
    <t>53.94</t>
  </si>
  <si>
    <t>51.65</t>
  </si>
  <si>
    <t>50.62</t>
  </si>
  <si>
    <t>42.55</t>
  </si>
  <si>
    <t>0.80</t>
  </si>
  <si>
    <t>39.49</t>
  </si>
  <si>
    <t>0.46</t>
  </si>
  <si>
    <t>34.85</t>
  </si>
  <si>
    <t>23.31</t>
  </si>
  <si>
    <t>18.33</t>
  </si>
  <si>
    <t>18.59</t>
  </si>
  <si>
    <t>11.95</t>
  </si>
  <si>
    <t>9.90</t>
  </si>
  <si>
    <t>5.32</t>
  </si>
  <si>
    <t>-0.10</t>
  </si>
  <si>
    <t>7,571.95</t>
  </si>
  <si>
    <t>7,757.06</t>
  </si>
  <si>
    <t>185.11</t>
  </si>
  <si>
    <t>164.49</t>
  </si>
  <si>
    <t>10.15%</t>
  </si>
  <si>
    <t>119.67</t>
  </si>
  <si>
    <t>113.88</t>
  </si>
  <si>
    <t>7.03%</t>
  </si>
  <si>
    <t>91.18</t>
  </si>
  <si>
    <t>5.37%</t>
  </si>
  <si>
    <t>80.24</t>
  </si>
  <si>
    <t>0.64</t>
  </si>
  <si>
    <t>4.95%</t>
  </si>
  <si>
    <t>75.20</t>
  </si>
  <si>
    <t>4.64%</t>
  </si>
  <si>
    <t>72.45</t>
  </si>
  <si>
    <t>4.47%</t>
  </si>
  <si>
    <t>65.51</t>
  </si>
  <si>
    <t>61.31</t>
  </si>
  <si>
    <t>57.30</t>
  </si>
  <si>
    <t>3.54%</t>
  </si>
  <si>
    <t>51.86</t>
  </si>
  <si>
    <t>43.27</t>
  </si>
  <si>
    <t>42.13</t>
  </si>
  <si>
    <t>39.15</t>
  </si>
  <si>
    <t>0.18</t>
  </si>
  <si>
    <t>35.09</t>
  </si>
  <si>
    <t>32.07</t>
  </si>
  <si>
    <t>31.75</t>
  </si>
  <si>
    <t>31.69</t>
  </si>
  <si>
    <t>30.26</t>
  </si>
  <si>
    <t>21.52</t>
  </si>
  <si>
    <t>1.33%</t>
  </si>
  <si>
    <t>20.57</t>
  </si>
  <si>
    <t>17.99</t>
  </si>
  <si>
    <t>17.93</t>
  </si>
  <si>
    <t>16.74</t>
  </si>
  <si>
    <t>15.81</t>
  </si>
  <si>
    <t>14.70</t>
  </si>
  <si>
    <t>11.64</t>
  </si>
  <si>
    <t>9.08</t>
  </si>
  <si>
    <t>8.02</t>
  </si>
  <si>
    <t>7.48</t>
  </si>
  <si>
    <t>7.52</t>
  </si>
  <si>
    <t>6.99</t>
  </si>
  <si>
    <t>4.89</t>
  </si>
  <si>
    <t>1,620.87</t>
  </si>
  <si>
    <t>14.53</t>
  </si>
  <si>
    <t>20.27%</t>
  </si>
  <si>
    <t>71.48</t>
  </si>
  <si>
    <t>3.28</t>
  </si>
  <si>
    <t>13.54%</t>
  </si>
  <si>
    <t>40.25</t>
  </si>
  <si>
    <t>7.62%</t>
  </si>
  <si>
    <t>24.08</t>
  </si>
  <si>
    <t>4.56%</t>
  </si>
  <si>
    <t>4.44%</t>
  </si>
  <si>
    <t>20.83</t>
  </si>
  <si>
    <t>20.13</t>
  </si>
  <si>
    <t>3.81%</t>
  </si>
  <si>
    <t>19.44</t>
  </si>
  <si>
    <t>18.99</t>
  </si>
  <si>
    <t>2.82%</t>
  </si>
  <si>
    <t>14.52</t>
  </si>
  <si>
    <t>12.97</t>
  </si>
  <si>
    <t>2.46%</t>
  </si>
  <si>
    <t>2.22%</t>
  </si>
  <si>
    <t>10.42</t>
  </si>
  <si>
    <t>8.90</t>
  </si>
  <si>
    <t>8.67</t>
  </si>
  <si>
    <t>8.54</t>
  </si>
  <si>
    <t>8.15</t>
  </si>
  <si>
    <t>6.78</t>
  </si>
  <si>
    <t>1.28%</t>
  </si>
  <si>
    <t>6.14</t>
  </si>
  <si>
    <t>6.07</t>
  </si>
  <si>
    <t>5.62</t>
  </si>
  <si>
    <t>4.88</t>
  </si>
  <si>
    <t>4.64</t>
  </si>
  <si>
    <t>3.21</t>
  </si>
  <si>
    <t>3.19</t>
  </si>
  <si>
    <t>2.17</t>
  </si>
  <si>
    <t>1.48</t>
  </si>
  <si>
    <t>520.93</t>
  </si>
  <si>
    <t>528.10</t>
  </si>
  <si>
    <t>78.86</t>
  </si>
  <si>
    <t>8.02%</t>
  </si>
  <si>
    <t>68.39</t>
  </si>
  <si>
    <t>6.53%</t>
  </si>
  <si>
    <t>54.82</t>
  </si>
  <si>
    <t>54.69</t>
  </si>
  <si>
    <t>53.81</t>
  </si>
  <si>
    <t>47.46</t>
  </si>
  <si>
    <t>44.29</t>
  </si>
  <si>
    <t>38.54</t>
  </si>
  <si>
    <t>38.14</t>
  </si>
  <si>
    <t>3.88%</t>
  </si>
  <si>
    <t>34.55</t>
  </si>
  <si>
    <t>28.05</t>
  </si>
  <si>
    <t>27.68</t>
  </si>
  <si>
    <t>26.78</t>
  </si>
  <si>
    <t>2.72%</t>
  </si>
  <si>
    <t>25.92</t>
  </si>
  <si>
    <t>2.56%</t>
  </si>
  <si>
    <t>21.16</t>
  </si>
  <si>
    <t>2.15%</t>
  </si>
  <si>
    <t>19.80</t>
  </si>
  <si>
    <t>2.01%</t>
  </si>
  <si>
    <t>15.74</t>
  </si>
  <si>
    <t>13.59</t>
  </si>
  <si>
    <t>10.86</t>
  </si>
  <si>
    <t>10.44</t>
  </si>
  <si>
    <t>9.38</t>
  </si>
  <si>
    <t>9.36</t>
  </si>
  <si>
    <t>8.47</t>
  </si>
  <si>
    <t>7.96</t>
  </si>
  <si>
    <t>6.53</t>
  </si>
  <si>
    <t>6.33</t>
  </si>
  <si>
    <t>5.51</t>
  </si>
  <si>
    <t>3.15</t>
  </si>
  <si>
    <t>3.10</t>
  </si>
  <si>
    <t>974.77</t>
  </si>
  <si>
    <t>983.57</t>
  </si>
  <si>
    <t>8.80</t>
  </si>
  <si>
    <t>-</t>
  </si>
  <si>
    <t>POLICIA NACIONAL</t>
  </si>
  <si>
    <t>AL 31 MAYO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</si>
</sst>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9" formatCode="0.000%"/>
  </numFmts>
  <fonts count="3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9"/>
      <color rgb="FFFFFFFF"/>
      <name val="Roboto"/>
    </font>
    <font>
      <sz val="9"/>
      <color rgb="FF333333"/>
      <name val="Roboto"/>
    </font>
    <font>
      <b/>
      <sz val="9"/>
      <color rgb="FF333333"/>
      <name val="Roboto"/>
    </font>
    <font>
      <sz val="8"/>
      <name val="Arial"/>
      <family val="2"/>
    </font>
    <font>
      <sz val="10"/>
      <color rgb="FF000000"/>
      <name val="Roboto"/>
    </font>
    <font>
      <b/>
      <sz val="10"/>
      <color rgb="FFFFFFFF"/>
      <name val="Roboto"/>
    </font>
    <font>
      <b/>
      <sz val="14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9"/>
      <color rgb="FFFF0000"/>
      <name val="Roboto"/>
    </font>
    <font>
      <b/>
      <sz val="10"/>
      <color theme="0"/>
      <name val="Arial"/>
      <family val="2"/>
    </font>
    <font>
      <sz val="12"/>
      <color theme="1"/>
      <name val="Constantia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Constantia"/>
      <family val="1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333333"/>
      <name val="Roboto"/>
    </font>
    <font>
      <sz val="8"/>
      <color rgb="FFFF0000"/>
      <name val="Arial"/>
      <family val="2"/>
    </font>
    <font>
      <b/>
      <sz val="8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Constantia"/>
      <family val="1"/>
    </font>
    <font>
      <u/>
      <sz val="14"/>
      <name val="Calibri"/>
      <family val="2"/>
      <scheme val="minor"/>
    </font>
    <font>
      <b/>
      <u/>
      <sz val="14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rgb="FF333333"/>
      <name val="Roboto"/>
    </font>
    <font>
      <b/>
      <sz val="8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4D82B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C0CB"/>
        <bgColor auto="1"/>
      </patternFill>
    </fill>
    <fill>
      <patternFill patternType="solid">
        <fgColor rgb="FF90EE9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CB"/>
        <bgColor indexed="64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4D82B0"/>
        <bgColor auto="1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</fills>
  <borders count="89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rgb="FFDDDDDD"/>
      </top>
      <bottom style="medium">
        <color rgb="FFDDDDDD"/>
      </bottom>
      <diagonal/>
    </border>
    <border>
      <left/>
      <right style="medium">
        <color indexed="64"/>
      </right>
      <top style="medium">
        <color rgb="FFDDDDDD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DDDDDD"/>
      </bottom>
      <diagonal/>
    </border>
    <border>
      <left/>
      <right/>
      <top style="medium">
        <color indexed="64"/>
      </top>
      <bottom style="medium">
        <color rgb="FFDDDDDD"/>
      </bottom>
      <diagonal/>
    </border>
    <border>
      <left/>
      <right style="medium">
        <color indexed="64"/>
      </right>
      <top style="medium">
        <color indexed="64"/>
      </top>
      <bottom style="medium">
        <color rgb="FFDDDDDD"/>
      </bottom>
      <diagonal/>
    </border>
    <border>
      <left style="medium">
        <color indexed="64"/>
      </left>
      <right/>
      <top style="medium">
        <color rgb="FFDDDDDD"/>
      </top>
      <bottom style="medium">
        <color rgb="FFDDDDDD"/>
      </bottom>
      <diagonal/>
    </border>
    <border>
      <left style="medium">
        <color indexed="64"/>
      </left>
      <right/>
      <top style="medium">
        <color rgb="FFDDDDDD"/>
      </top>
      <bottom/>
      <diagonal/>
    </border>
    <border>
      <left/>
      <right style="medium">
        <color indexed="64"/>
      </right>
      <top style="medium">
        <color rgb="FFDDDDDD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rgb="FFDDDDDD"/>
      </top>
      <bottom style="medium">
        <color indexed="64"/>
      </bottom>
      <diagonal/>
    </border>
    <border>
      <left/>
      <right/>
      <top style="medium">
        <color rgb="FFDDDDDD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24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7" fontId="2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0" xfId="0" applyFont="1"/>
    <xf numFmtId="0" fontId="9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10" fontId="9" fillId="0" borderId="5" xfId="0" applyNumberFormat="1" applyFont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 wrapText="1"/>
    </xf>
    <xf numFmtId="10" fontId="5" fillId="0" borderId="5" xfId="0" applyNumberFormat="1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2" fontId="9" fillId="0" borderId="0" xfId="0" applyNumberFormat="1" applyFont="1" applyBorder="1" applyAlignment="1">
      <alignment horizontal="center" vertical="center" wrapText="1"/>
    </xf>
    <xf numFmtId="10" fontId="9" fillId="9" borderId="5" xfId="0" applyNumberFormat="1" applyFont="1" applyFill="1" applyBorder="1" applyAlignment="1">
      <alignment horizontal="center" vertical="center" wrapText="1"/>
    </xf>
    <xf numFmtId="10" fontId="5" fillId="5" borderId="5" xfId="0" applyNumberFormat="1" applyFont="1" applyFill="1" applyBorder="1" applyAlignment="1">
      <alignment horizontal="center" vertical="center" wrapText="1"/>
    </xf>
    <xf numFmtId="10" fontId="5" fillId="10" borderId="5" xfId="0" applyNumberFormat="1" applyFont="1" applyFill="1" applyBorder="1" applyAlignment="1">
      <alignment horizontal="center" vertical="center" wrapText="1"/>
    </xf>
    <xf numFmtId="10" fontId="5" fillId="9" borderId="5" xfId="0" applyNumberFormat="1" applyFont="1" applyFill="1" applyBorder="1" applyAlignment="1">
      <alignment horizontal="center" vertical="center" wrapText="1"/>
    </xf>
    <xf numFmtId="10" fontId="9" fillId="10" borderId="5" xfId="0" applyNumberFormat="1" applyFont="1" applyFill="1" applyBorder="1" applyAlignment="1">
      <alignment horizontal="center" vertical="center" wrapText="1"/>
    </xf>
    <xf numFmtId="0" fontId="1" fillId="0" borderId="0" xfId="0" applyFont="1" applyAlignment="1"/>
    <xf numFmtId="0" fontId="9" fillId="9" borderId="5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center"/>
    </xf>
    <xf numFmtId="0" fontId="9" fillId="13" borderId="0" xfId="0" applyFont="1" applyFill="1" applyBorder="1" applyAlignment="1">
      <alignment horizontal="center" vertical="center" wrapText="1"/>
    </xf>
    <xf numFmtId="10" fontId="9" fillId="13" borderId="0" xfId="0" applyNumberFormat="1" applyFont="1" applyFill="1" applyBorder="1" applyAlignment="1">
      <alignment horizontal="center" vertical="center" wrapText="1"/>
    </xf>
    <xf numFmtId="0" fontId="0" fillId="13" borderId="0" xfId="0" applyFill="1" applyBorder="1"/>
    <xf numFmtId="0" fontId="5" fillId="17" borderId="0" xfId="0" applyFont="1" applyFill="1" applyBorder="1" applyAlignment="1">
      <alignment horizontal="center" vertical="center" wrapText="1"/>
    </xf>
    <xf numFmtId="10" fontId="5" fillId="17" borderId="0" xfId="0" applyNumberFormat="1" applyFont="1" applyFill="1" applyBorder="1" applyAlignment="1">
      <alignment horizontal="center" vertical="center" wrapText="1"/>
    </xf>
    <xf numFmtId="0" fontId="0" fillId="17" borderId="0" xfId="0" applyFill="1" applyBorder="1"/>
    <xf numFmtId="0" fontId="9" fillId="0" borderId="0" xfId="0" applyFont="1" applyBorder="1" applyAlignment="1">
      <alignment vertical="center" wrapText="1"/>
    </xf>
    <xf numFmtId="0" fontId="12" fillId="18" borderId="5" xfId="0" applyFont="1" applyFill="1" applyBorder="1" applyAlignment="1">
      <alignment horizontal="center" vertical="center" wrapText="1"/>
    </xf>
    <xf numFmtId="2" fontId="12" fillId="18" borderId="5" xfId="0" applyNumberFormat="1" applyFont="1" applyFill="1" applyBorder="1" applyAlignment="1">
      <alignment horizontal="center" vertical="center" wrapText="1"/>
    </xf>
    <xf numFmtId="0" fontId="0" fillId="17" borderId="0" xfId="0" applyFill="1"/>
    <xf numFmtId="0" fontId="13" fillId="17" borderId="0" xfId="0" applyFont="1" applyFill="1" applyAlignment="1">
      <alignment horizontal="justify" wrapText="1"/>
    </xf>
    <xf numFmtId="0" fontId="16" fillId="17" borderId="0" xfId="0" applyFont="1" applyFill="1" applyAlignment="1">
      <alignment horizontal="center" vertical="center" wrapText="1"/>
    </xf>
    <xf numFmtId="0" fontId="0" fillId="18" borderId="0" xfId="0" applyFill="1"/>
    <xf numFmtId="0" fontId="0" fillId="19" borderId="0" xfId="0" applyFill="1"/>
    <xf numFmtId="0" fontId="18" fillId="17" borderId="0" xfId="0" applyFont="1" applyFill="1"/>
    <xf numFmtId="0" fontId="0" fillId="20" borderId="0" xfId="0" applyFill="1"/>
    <xf numFmtId="9" fontId="0" fillId="0" borderId="14" xfId="0" applyNumberFormat="1" applyBorder="1"/>
    <xf numFmtId="9" fontId="0" fillId="0" borderId="6" xfId="0" applyNumberFormat="1" applyBorder="1"/>
    <xf numFmtId="9" fontId="0" fillId="0" borderId="15" xfId="0" applyNumberFormat="1" applyBorder="1"/>
    <xf numFmtId="0" fontId="0" fillId="0" borderId="16" xfId="0" applyBorder="1"/>
    <xf numFmtId="0" fontId="0" fillId="0" borderId="5" xfId="0" applyBorder="1"/>
    <xf numFmtId="0" fontId="0" fillId="0" borderId="17" xfId="0" applyBorder="1"/>
    <xf numFmtId="0" fontId="0" fillId="0" borderId="18" xfId="0" applyBorder="1"/>
    <xf numFmtId="0" fontId="19" fillId="0" borderId="0" xfId="0" applyFont="1"/>
    <xf numFmtId="0" fontId="0" fillId="0" borderId="19" xfId="0" applyBorder="1"/>
    <xf numFmtId="0" fontId="0" fillId="0" borderId="20" xfId="0" applyBorder="1"/>
    <xf numFmtId="17" fontId="7" fillId="2" borderId="30" xfId="0" applyNumberFormat="1" applyFont="1" applyFill="1" applyBorder="1" applyAlignment="1">
      <alignment horizontal="center" vertical="center" wrapText="1"/>
    </xf>
    <xf numFmtId="0" fontId="20" fillId="0" borderId="0" xfId="0" applyFont="1"/>
    <xf numFmtId="0" fontId="1" fillId="0" borderId="0" xfId="0" applyFont="1" applyFill="1"/>
    <xf numFmtId="9" fontId="3" fillId="3" borderId="1" xfId="2" applyFont="1" applyFill="1" applyBorder="1" applyAlignment="1">
      <alignment horizontal="center" vertical="center" wrapText="1"/>
    </xf>
    <xf numFmtId="9" fontId="3" fillId="4" borderId="1" xfId="2" applyFont="1" applyFill="1" applyBorder="1" applyAlignment="1">
      <alignment horizontal="center" vertical="center" wrapText="1"/>
    </xf>
    <xf numFmtId="10" fontId="3" fillId="3" borderId="1" xfId="2" applyNumberFormat="1" applyFont="1" applyFill="1" applyBorder="1" applyAlignment="1">
      <alignment horizontal="center" vertical="center" wrapText="1"/>
    </xf>
    <xf numFmtId="10" fontId="3" fillId="4" borderId="1" xfId="2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 wrapText="1"/>
    </xf>
    <xf numFmtId="0" fontId="4" fillId="3" borderId="4" xfId="0" applyFont="1" applyFill="1" applyBorder="1" applyAlignment="1">
      <alignment vertical="center" wrapText="1"/>
    </xf>
    <xf numFmtId="9" fontId="11" fillId="3" borderId="1" xfId="2" applyFont="1" applyFill="1" applyBorder="1" applyAlignment="1">
      <alignment horizontal="center" vertical="center" wrapText="1"/>
    </xf>
    <xf numFmtId="10" fontId="11" fillId="3" borderId="1" xfId="2" applyNumberFormat="1" applyFont="1" applyFill="1" applyBorder="1" applyAlignment="1">
      <alignment horizontal="center" vertical="center" wrapText="1"/>
    </xf>
    <xf numFmtId="9" fontId="11" fillId="4" borderId="1" xfId="2" applyFont="1" applyFill="1" applyBorder="1" applyAlignment="1">
      <alignment horizontal="center" vertical="center" wrapText="1"/>
    </xf>
    <xf numFmtId="10" fontId="11" fillId="4" borderId="1" xfId="2" applyNumberFormat="1" applyFont="1" applyFill="1" applyBorder="1" applyAlignment="1">
      <alignment horizontal="center" vertical="center" wrapText="1"/>
    </xf>
    <xf numFmtId="0" fontId="22" fillId="0" borderId="0" xfId="0" applyFont="1"/>
    <xf numFmtId="0" fontId="0" fillId="14" borderId="0" xfId="0" applyFill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left"/>
    </xf>
    <xf numFmtId="10" fontId="4" fillId="3" borderId="1" xfId="2" applyNumberFormat="1" applyFont="1" applyFill="1" applyBorder="1" applyAlignment="1">
      <alignment horizontal="center" vertical="center" wrapText="1"/>
    </xf>
    <xf numFmtId="9" fontId="3" fillId="3" borderId="1" xfId="2" applyNumberFormat="1" applyFont="1" applyFill="1" applyBorder="1" applyAlignment="1">
      <alignment horizontal="center" vertical="center" wrapText="1"/>
    </xf>
    <xf numFmtId="0" fontId="14" fillId="17" borderId="0" xfId="0" applyFont="1" applyFill="1" applyBorder="1" applyAlignment="1">
      <alignment horizontal="center" vertical="center" wrapText="1"/>
    </xf>
    <xf numFmtId="0" fontId="15" fillId="17" borderId="0" xfId="0" applyFont="1" applyFill="1" applyBorder="1" applyAlignment="1">
      <alignment horizontal="center" vertical="center" wrapText="1"/>
    </xf>
    <xf numFmtId="10" fontId="0" fillId="0" borderId="0" xfId="2" applyNumberFormat="1" applyFont="1"/>
    <xf numFmtId="0" fontId="23" fillId="3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16" fontId="23" fillId="4" borderId="1" xfId="0" applyNumberFormat="1" applyFont="1" applyFill="1" applyBorder="1" applyAlignment="1">
      <alignment horizontal="left" vertical="center" wrapText="1"/>
    </xf>
    <xf numFmtId="16" fontId="23" fillId="3" borderId="1" xfId="0" applyNumberFormat="1" applyFont="1" applyFill="1" applyBorder="1" applyAlignment="1">
      <alignment horizontal="left" vertical="center" wrapText="1"/>
    </xf>
    <xf numFmtId="0" fontId="0" fillId="0" borderId="32" xfId="0" applyBorder="1"/>
    <xf numFmtId="9" fontId="0" fillId="0" borderId="5" xfId="0" applyNumberFormat="1" applyBorder="1"/>
    <xf numFmtId="0" fontId="7" fillId="2" borderId="30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2" fontId="24" fillId="0" borderId="5" xfId="0" applyNumberFormat="1" applyFont="1" applyBorder="1" applyAlignment="1">
      <alignment horizontal="center" vertical="center" wrapText="1"/>
    </xf>
    <xf numFmtId="0" fontId="25" fillId="13" borderId="0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26" fillId="17" borderId="8" xfId="0" applyFont="1" applyFill="1" applyBorder="1" applyAlignment="1">
      <alignment horizontal="center" vertical="center" wrapText="1"/>
    </xf>
    <xf numFmtId="0" fontId="27" fillId="17" borderId="9" xfId="0" applyFont="1" applyFill="1" applyBorder="1" applyAlignment="1">
      <alignment horizontal="center" vertical="center" wrapText="1"/>
    </xf>
    <xf numFmtId="0" fontId="26" fillId="17" borderId="10" xfId="0" applyFont="1" applyFill="1" applyBorder="1" applyAlignment="1">
      <alignment horizontal="center" vertical="center" wrapText="1"/>
    </xf>
    <xf numFmtId="0" fontId="27" fillId="17" borderId="11" xfId="0" applyFont="1" applyFill="1" applyBorder="1" applyAlignment="1">
      <alignment horizontal="center" vertical="center" wrapText="1"/>
    </xf>
    <xf numFmtId="0" fontId="26" fillId="17" borderId="12" xfId="0" applyFont="1" applyFill="1" applyBorder="1" applyAlignment="1">
      <alignment horizontal="center" vertical="center" wrapText="1"/>
    </xf>
    <xf numFmtId="0" fontId="27" fillId="17" borderId="13" xfId="0" applyFont="1" applyFill="1" applyBorder="1" applyAlignment="1">
      <alignment horizontal="center" vertical="center" wrapText="1"/>
    </xf>
    <xf numFmtId="0" fontId="29" fillId="17" borderId="0" xfId="1" applyFont="1" applyFill="1"/>
    <xf numFmtId="0" fontId="30" fillId="17" borderId="0" xfId="1" applyFont="1" applyFill="1"/>
    <xf numFmtId="0" fontId="31" fillId="17" borderId="0" xfId="1" applyFont="1" applyFill="1" applyAlignment="1">
      <alignment horizontal="center"/>
    </xf>
    <xf numFmtId="0" fontId="31" fillId="17" borderId="0" xfId="1" applyFont="1" applyFill="1"/>
    <xf numFmtId="0" fontId="32" fillId="17" borderId="0" xfId="0" applyFont="1" applyFill="1"/>
    <xf numFmtId="0" fontId="13" fillId="17" borderId="0" xfId="0" applyFont="1" applyFill="1" applyAlignment="1">
      <alignment horizontal="justify" wrapText="1"/>
    </xf>
    <xf numFmtId="0" fontId="16" fillId="0" borderId="0" xfId="0" applyFont="1" applyAlignment="1">
      <alignment horizontal="center" vertical="center" wrapText="1"/>
    </xf>
    <xf numFmtId="0" fontId="28" fillId="17" borderId="0" xfId="0" applyFont="1" applyFill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Fill="1"/>
    <xf numFmtId="0" fontId="10" fillId="11" borderId="5" xfId="0" applyFont="1" applyFill="1" applyBorder="1" applyAlignment="1">
      <alignment horizontal="center" vertical="center" wrapText="1"/>
    </xf>
    <xf numFmtId="0" fontId="9" fillId="9" borderId="23" xfId="0" applyFont="1" applyFill="1" applyBorder="1" applyAlignment="1">
      <alignment horizontal="center"/>
    </xf>
    <xf numFmtId="0" fontId="9" fillId="9" borderId="24" xfId="0" applyFont="1" applyFill="1" applyBorder="1" applyAlignment="1">
      <alignment horizontal="center"/>
    </xf>
    <xf numFmtId="0" fontId="9" fillId="9" borderId="22" xfId="0" applyFont="1" applyFill="1" applyBorder="1" applyAlignment="1">
      <alignment horizontal="center"/>
    </xf>
    <xf numFmtId="0" fontId="9" fillId="10" borderId="25" xfId="0" applyFont="1" applyFill="1" applyBorder="1" applyAlignment="1">
      <alignment horizontal="center"/>
    </xf>
    <xf numFmtId="0" fontId="9" fillId="10" borderId="0" xfId="0" applyFont="1" applyFill="1" applyBorder="1" applyAlignment="1">
      <alignment horizontal="center"/>
    </xf>
    <xf numFmtId="0" fontId="9" fillId="10" borderId="26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17" fontId="8" fillId="0" borderId="0" xfId="0" applyNumberFormat="1" applyFont="1" applyAlignment="1">
      <alignment horizontal="center" vertical="center"/>
    </xf>
    <xf numFmtId="17" fontId="8" fillId="0" borderId="6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3" fillId="3" borderId="1" xfId="0" applyFont="1" applyFill="1" applyBorder="1" applyAlignment="1">
      <alignment horizontal="left" vertical="center" wrapText="1"/>
    </xf>
    <xf numFmtId="9" fontId="3" fillId="4" borderId="1" xfId="2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9" fillId="5" borderId="25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9" fillId="5" borderId="26" xfId="0" applyFont="1" applyFill="1" applyBorder="1" applyAlignment="1">
      <alignment horizontal="center"/>
    </xf>
    <xf numFmtId="0" fontId="5" fillId="0" borderId="18" xfId="0" applyFont="1" applyBorder="1" applyAlignment="1">
      <alignment horizontal="center" vertical="center" wrapText="1"/>
    </xf>
    <xf numFmtId="10" fontId="5" fillId="9" borderId="18" xfId="0" applyNumberFormat="1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17" fontId="7" fillId="2" borderId="39" xfId="0" applyNumberFormat="1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169" fontId="24" fillId="0" borderId="52" xfId="0" applyNumberFormat="1" applyFont="1" applyBorder="1" applyAlignment="1">
      <alignment horizontal="center" vertical="center" wrapText="1"/>
    </xf>
    <xf numFmtId="169" fontId="5" fillId="0" borderId="53" xfId="0" applyNumberFormat="1" applyFont="1" applyBorder="1" applyAlignment="1">
      <alignment horizontal="center" vertical="center" wrapText="1"/>
    </xf>
    <xf numFmtId="169" fontId="24" fillId="0" borderId="53" xfId="0" applyNumberFormat="1" applyFont="1" applyBorder="1" applyAlignment="1">
      <alignment horizontal="center" vertical="center" wrapText="1"/>
    </xf>
    <xf numFmtId="17" fontId="7" fillId="2" borderId="38" xfId="0" applyNumberFormat="1" applyFont="1" applyFill="1" applyBorder="1" applyAlignment="1">
      <alignment horizontal="center" vertical="center" wrapText="1"/>
    </xf>
    <xf numFmtId="17" fontId="7" fillId="2" borderId="40" xfId="0" applyNumberFormat="1" applyFont="1" applyFill="1" applyBorder="1" applyAlignment="1">
      <alignment horizontal="center" vertical="center" wrapText="1"/>
    </xf>
    <xf numFmtId="10" fontId="5" fillId="9" borderId="41" xfId="0" applyNumberFormat="1" applyFont="1" applyFill="1" applyBorder="1" applyAlignment="1">
      <alignment horizontal="center" vertical="center" wrapText="1"/>
    </xf>
    <xf numFmtId="10" fontId="5" fillId="9" borderId="42" xfId="0" applyNumberFormat="1" applyFont="1" applyFill="1" applyBorder="1" applyAlignment="1">
      <alignment horizontal="center" vertical="center" wrapText="1"/>
    </xf>
    <xf numFmtId="10" fontId="5" fillId="9" borderId="43" xfId="0" applyNumberFormat="1" applyFont="1" applyFill="1" applyBorder="1" applyAlignment="1">
      <alignment horizontal="center" vertical="center" wrapText="1"/>
    </xf>
    <xf numFmtId="10" fontId="5" fillId="9" borderId="44" xfId="0" applyNumberFormat="1" applyFont="1" applyFill="1" applyBorder="1" applyAlignment="1">
      <alignment horizontal="center" vertical="center" wrapText="1"/>
    </xf>
    <xf numFmtId="10" fontId="5" fillId="10" borderId="43" xfId="0" applyNumberFormat="1" applyFont="1" applyFill="1" applyBorder="1" applyAlignment="1">
      <alignment horizontal="center" vertical="center" wrapText="1"/>
    </xf>
    <xf numFmtId="10" fontId="5" fillId="10" borderId="44" xfId="0" applyNumberFormat="1" applyFont="1" applyFill="1" applyBorder="1" applyAlignment="1">
      <alignment horizontal="center" vertical="center" wrapText="1"/>
    </xf>
    <xf numFmtId="10" fontId="5" fillId="5" borderId="43" xfId="0" applyNumberFormat="1" applyFont="1" applyFill="1" applyBorder="1" applyAlignment="1">
      <alignment horizontal="center" vertical="center" wrapText="1"/>
    </xf>
    <xf numFmtId="10" fontId="5" fillId="5" borderId="44" xfId="0" applyNumberFormat="1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10" fontId="5" fillId="5" borderId="56" xfId="0" applyNumberFormat="1" applyFont="1" applyFill="1" applyBorder="1" applyAlignment="1">
      <alignment horizontal="center" vertical="center" wrapText="1"/>
    </xf>
    <xf numFmtId="10" fontId="5" fillId="5" borderId="7" xfId="0" applyNumberFormat="1" applyFont="1" applyFill="1" applyBorder="1" applyAlignment="1">
      <alignment horizontal="center" vertical="center" wrapText="1"/>
    </xf>
    <xf numFmtId="10" fontId="5" fillId="5" borderId="57" xfId="0" applyNumberFormat="1" applyFont="1" applyFill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10" fontId="9" fillId="9" borderId="59" xfId="0" applyNumberFormat="1" applyFont="1" applyFill="1" applyBorder="1" applyAlignment="1">
      <alignment horizontal="center" vertical="center" wrapText="1"/>
    </xf>
    <xf numFmtId="10" fontId="9" fillId="9" borderId="60" xfId="0" applyNumberFormat="1" applyFont="1" applyFill="1" applyBorder="1" applyAlignment="1">
      <alignment horizontal="center" vertical="center" wrapText="1"/>
    </xf>
    <xf numFmtId="10" fontId="9" fillId="9" borderId="61" xfId="0" applyNumberFormat="1" applyFont="1" applyFill="1" applyBorder="1" applyAlignment="1">
      <alignment horizontal="center" vertical="center" wrapText="1"/>
    </xf>
    <xf numFmtId="169" fontId="9" fillId="0" borderId="35" xfId="0" applyNumberFormat="1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10" fontId="5" fillId="5" borderId="45" xfId="0" applyNumberFormat="1" applyFont="1" applyFill="1" applyBorder="1" applyAlignment="1">
      <alignment horizontal="center" vertical="center" wrapText="1"/>
    </xf>
    <xf numFmtId="10" fontId="5" fillId="5" borderId="46" xfId="0" applyNumberFormat="1" applyFont="1" applyFill="1" applyBorder="1" applyAlignment="1">
      <alignment horizontal="center" vertical="center" wrapText="1"/>
    </xf>
    <xf numFmtId="10" fontId="5" fillId="5" borderId="47" xfId="0" applyNumberFormat="1" applyFont="1" applyFill="1" applyBorder="1" applyAlignment="1">
      <alignment horizontal="center" vertical="center" wrapText="1"/>
    </xf>
    <xf numFmtId="169" fontId="5" fillId="0" borderId="54" xfId="0" applyNumberFormat="1" applyFont="1" applyBorder="1" applyAlignment="1">
      <alignment horizontal="center" vertical="center" wrapText="1"/>
    </xf>
    <xf numFmtId="169" fontId="24" fillId="0" borderId="54" xfId="0" applyNumberFormat="1" applyFont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6" borderId="62" xfId="0" applyFont="1" applyFill="1" applyBorder="1" applyAlignment="1">
      <alignment horizontal="center" vertical="center" wrapText="1"/>
    </xf>
    <xf numFmtId="0" fontId="6" fillId="6" borderId="63" xfId="0" applyFont="1" applyFill="1" applyBorder="1" applyAlignment="1">
      <alignment horizontal="center" vertical="center" wrapText="1"/>
    </xf>
    <xf numFmtId="0" fontId="6" fillId="6" borderId="64" xfId="0" applyFont="1" applyFill="1" applyBorder="1" applyAlignment="1">
      <alignment horizontal="center" vertical="center" wrapText="1"/>
    </xf>
    <xf numFmtId="0" fontId="6" fillId="7" borderId="65" xfId="0" applyFont="1" applyFill="1" applyBorder="1" applyAlignment="1">
      <alignment horizontal="center" vertical="center" wrapText="1"/>
    </xf>
    <xf numFmtId="0" fontId="6" fillId="7" borderId="36" xfId="0" applyFont="1" applyFill="1" applyBorder="1" applyAlignment="1">
      <alignment horizontal="center" vertical="center" wrapText="1"/>
    </xf>
    <xf numFmtId="0" fontId="6" fillId="8" borderId="66" xfId="0" applyFont="1" applyFill="1" applyBorder="1" applyAlignment="1">
      <alignment horizontal="center" vertical="center" wrapText="1"/>
    </xf>
    <xf numFmtId="0" fontId="6" fillId="8" borderId="67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10" fontId="5" fillId="9" borderId="73" xfId="0" applyNumberFormat="1" applyFont="1" applyFill="1" applyBorder="1" applyAlignment="1">
      <alignment horizontal="center" vertical="center" wrapText="1"/>
    </xf>
    <xf numFmtId="10" fontId="5" fillId="9" borderId="74" xfId="0" applyNumberFormat="1" applyFont="1" applyFill="1" applyBorder="1" applyAlignment="1">
      <alignment horizontal="center" vertical="center" wrapText="1"/>
    </xf>
    <xf numFmtId="10" fontId="5" fillId="9" borderId="75" xfId="0" applyNumberFormat="1" applyFont="1" applyFill="1" applyBorder="1" applyAlignment="1">
      <alignment horizontal="center" vertical="center" wrapText="1"/>
    </xf>
    <xf numFmtId="0" fontId="6" fillId="8" borderId="62" xfId="0" applyFont="1" applyFill="1" applyBorder="1" applyAlignment="1">
      <alignment horizontal="center" vertical="center" wrapText="1"/>
    </xf>
    <xf numFmtId="0" fontId="6" fillId="8" borderId="63" xfId="0" applyFont="1" applyFill="1" applyBorder="1" applyAlignment="1">
      <alignment horizontal="center" vertical="center" wrapText="1"/>
    </xf>
    <xf numFmtId="0" fontId="6" fillId="8" borderId="64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6" borderId="66" xfId="0" applyFont="1" applyFill="1" applyBorder="1" applyAlignment="1">
      <alignment horizontal="center" vertical="center" wrapText="1"/>
    </xf>
    <xf numFmtId="0" fontId="6" fillId="6" borderId="31" xfId="0" applyFont="1" applyFill="1" applyBorder="1" applyAlignment="1">
      <alignment horizontal="center" vertical="center" wrapText="1"/>
    </xf>
    <xf numFmtId="0" fontId="6" fillId="6" borderId="67" xfId="0" applyFont="1" applyFill="1" applyBorder="1" applyAlignment="1">
      <alignment horizontal="center" vertical="center" wrapText="1"/>
    </xf>
    <xf numFmtId="169" fontId="34" fillId="0" borderId="29" xfId="0" applyNumberFormat="1" applyFont="1" applyBorder="1" applyAlignment="1">
      <alignment horizontal="center" vertical="center" wrapText="1"/>
    </xf>
    <xf numFmtId="10" fontId="5" fillId="9" borderId="47" xfId="0" applyNumberFormat="1" applyFont="1" applyFill="1" applyBorder="1" applyAlignment="1">
      <alignment horizontal="center" vertical="center" wrapText="1"/>
    </xf>
    <xf numFmtId="10" fontId="5" fillId="9" borderId="56" xfId="0" applyNumberFormat="1" applyFont="1" applyFill="1" applyBorder="1" applyAlignment="1">
      <alignment horizontal="center" vertical="center" wrapText="1"/>
    </xf>
    <xf numFmtId="10" fontId="5" fillId="9" borderId="7" xfId="0" applyNumberFormat="1" applyFont="1" applyFill="1" applyBorder="1" applyAlignment="1">
      <alignment horizontal="center" vertical="center" wrapText="1"/>
    </xf>
    <xf numFmtId="10" fontId="5" fillId="9" borderId="57" xfId="0" applyNumberFormat="1" applyFont="1" applyFill="1" applyBorder="1" applyAlignment="1">
      <alignment horizontal="center" vertical="center" wrapText="1"/>
    </xf>
    <xf numFmtId="10" fontId="5" fillId="9" borderId="45" xfId="0" applyNumberFormat="1" applyFont="1" applyFill="1" applyBorder="1" applyAlignment="1">
      <alignment horizontal="center" vertical="center" wrapText="1"/>
    </xf>
    <xf numFmtId="10" fontId="5" fillId="9" borderId="46" xfId="0" applyNumberFormat="1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5" fillId="0" borderId="77" xfId="0" applyFont="1" applyBorder="1" applyAlignment="1">
      <alignment horizontal="center" vertical="center" wrapText="1"/>
    </xf>
    <xf numFmtId="0" fontId="5" fillId="0" borderId="78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68" xfId="0" applyFont="1" applyBorder="1" applyAlignment="1">
      <alignment horizontal="center" vertical="center" wrapText="1"/>
    </xf>
    <xf numFmtId="0" fontId="5" fillId="0" borderId="69" xfId="0" applyFont="1" applyBorder="1" applyAlignment="1">
      <alignment horizontal="center" vertical="center" wrapText="1"/>
    </xf>
    <xf numFmtId="0" fontId="5" fillId="0" borderId="70" xfId="0" applyFont="1" applyBorder="1" applyAlignment="1">
      <alignment horizontal="center" vertical="center" wrapText="1"/>
    </xf>
    <xf numFmtId="17" fontId="7" fillId="2" borderId="58" xfId="0" applyNumberFormat="1" applyFont="1" applyFill="1" applyBorder="1" applyAlignment="1">
      <alignment horizontal="center" vertical="center" wrapText="1"/>
    </xf>
    <xf numFmtId="10" fontId="9" fillId="10" borderId="59" xfId="0" applyNumberFormat="1" applyFont="1" applyFill="1" applyBorder="1" applyAlignment="1">
      <alignment horizontal="center" vertical="center" wrapText="1"/>
    </xf>
    <xf numFmtId="10" fontId="9" fillId="10" borderId="60" xfId="0" applyNumberFormat="1" applyFont="1" applyFill="1" applyBorder="1" applyAlignment="1">
      <alignment horizontal="center" vertical="center" wrapText="1"/>
    </xf>
    <xf numFmtId="10" fontId="9" fillId="10" borderId="61" xfId="0" applyNumberFormat="1" applyFont="1" applyFill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5" fillId="0" borderId="76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5" fillId="0" borderId="83" xfId="0" applyFont="1" applyBorder="1" applyAlignment="1">
      <alignment horizontal="center" vertical="center" wrapText="1"/>
    </xf>
    <xf numFmtId="0" fontId="5" fillId="0" borderId="84" xfId="0" applyFont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10" fontId="6" fillId="6" borderId="31" xfId="0" applyNumberFormat="1" applyFont="1" applyFill="1" applyBorder="1" applyAlignment="1">
      <alignment horizontal="center" vertical="center" wrapText="1"/>
    </xf>
    <xf numFmtId="10" fontId="6" fillId="12" borderId="62" xfId="0" applyNumberFormat="1" applyFont="1" applyFill="1" applyBorder="1" applyAlignment="1">
      <alignment horizontal="center" vertical="center" wrapText="1"/>
    </xf>
    <xf numFmtId="10" fontId="6" fillId="12" borderId="63" xfId="0" applyNumberFormat="1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10" fontId="6" fillId="6" borderId="66" xfId="0" applyNumberFormat="1" applyFont="1" applyFill="1" applyBorder="1" applyAlignment="1">
      <alignment horizontal="center" vertical="center" wrapText="1"/>
    </xf>
    <xf numFmtId="10" fontId="6" fillId="12" borderId="64" xfId="0" applyNumberFormat="1" applyFont="1" applyFill="1" applyBorder="1" applyAlignment="1">
      <alignment horizontal="center" vertical="center" wrapText="1"/>
    </xf>
    <xf numFmtId="0" fontId="6" fillId="7" borderId="26" xfId="0" applyFont="1" applyFill="1" applyBorder="1" applyAlignment="1">
      <alignment horizontal="center" vertical="center" wrapText="1"/>
    </xf>
    <xf numFmtId="10" fontId="6" fillId="6" borderId="86" xfId="0" applyNumberFormat="1" applyFont="1" applyFill="1" applyBorder="1" applyAlignment="1">
      <alignment horizontal="center" vertical="center" wrapText="1"/>
    </xf>
    <xf numFmtId="10" fontId="6" fillId="6" borderId="87" xfId="0" applyNumberFormat="1" applyFont="1" applyFill="1" applyBorder="1" applyAlignment="1">
      <alignment horizontal="center" vertical="center" wrapText="1"/>
    </xf>
    <xf numFmtId="10" fontId="6" fillId="6" borderId="37" xfId="0" applyNumberFormat="1" applyFont="1" applyFill="1" applyBorder="1" applyAlignment="1">
      <alignment horizontal="center" vertical="center" wrapText="1"/>
    </xf>
    <xf numFmtId="169" fontId="5" fillId="0" borderId="52" xfId="0" applyNumberFormat="1" applyFont="1" applyBorder="1" applyAlignment="1">
      <alignment horizontal="center" vertical="center" wrapText="1"/>
    </xf>
    <xf numFmtId="169" fontId="24" fillId="0" borderId="80" xfId="0" applyNumberFormat="1" applyFont="1" applyBorder="1" applyAlignment="1">
      <alignment horizontal="center" vertical="center" wrapText="1"/>
    </xf>
    <xf numFmtId="169" fontId="5" fillId="0" borderId="82" xfId="0" applyNumberFormat="1" applyFont="1" applyBorder="1" applyAlignment="1">
      <alignment horizontal="center" vertical="center" wrapText="1"/>
    </xf>
    <xf numFmtId="10" fontId="6" fillId="6" borderId="67" xfId="0" applyNumberFormat="1" applyFont="1" applyFill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10" fontId="5" fillId="5" borderId="59" xfId="0" applyNumberFormat="1" applyFont="1" applyFill="1" applyBorder="1" applyAlignment="1">
      <alignment horizontal="center" vertical="center" wrapText="1"/>
    </xf>
    <xf numFmtId="10" fontId="5" fillId="5" borderId="60" xfId="0" applyNumberFormat="1" applyFont="1" applyFill="1" applyBorder="1" applyAlignment="1">
      <alignment horizontal="center" vertical="center" wrapText="1"/>
    </xf>
    <xf numFmtId="10" fontId="5" fillId="5" borderId="61" xfId="0" applyNumberFormat="1" applyFont="1" applyFill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169" fontId="5" fillId="0" borderId="80" xfId="0" applyNumberFormat="1" applyFont="1" applyBorder="1" applyAlignment="1">
      <alignment horizontal="center" vertical="center" wrapText="1"/>
    </xf>
    <xf numFmtId="169" fontId="24" fillId="0" borderId="82" xfId="0" applyNumberFormat="1" applyFont="1" applyBorder="1" applyAlignment="1">
      <alignment horizontal="center" vertical="center" wrapText="1"/>
    </xf>
    <xf numFmtId="169" fontId="24" fillId="0" borderId="35" xfId="0" applyNumberFormat="1" applyFont="1" applyBorder="1" applyAlignment="1">
      <alignment horizontal="center" vertical="center" wrapText="1"/>
    </xf>
    <xf numFmtId="10" fontId="5" fillId="10" borderId="47" xfId="0" applyNumberFormat="1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10" fontId="9" fillId="9" borderId="88" xfId="0" applyNumberFormat="1" applyFont="1" applyFill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169" fontId="34" fillId="0" borderId="35" xfId="0" applyNumberFormat="1" applyFont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00FF00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Activo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1A-4528-A023-366A5B45B706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1A-4528-A023-366A5B45B706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21A-4528-A023-366A5B45B706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21A-4528-A023-366A5B45B706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21A-4528-A023-366A5B45B7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Activo'!$B$100:$B$104</c:f>
              <c:strCache>
                <c:ptCount val="5"/>
                <c:pt idx="0">
                  <c:v>Fondos Disponibles</c:v>
                </c:pt>
                <c:pt idx="1">
                  <c:v>Inversiones</c:v>
                </c:pt>
                <c:pt idx="2">
                  <c:v>Cartera de Créditos</c:v>
                </c:pt>
                <c:pt idx="3">
                  <c:v>Cuentas por Cobrar</c:v>
                </c:pt>
                <c:pt idx="4">
                  <c:v>Otras cuentas del Activo</c:v>
                </c:pt>
              </c:strCache>
            </c:strRef>
          </c:cat>
          <c:val>
            <c:numRef>
              <c:f>'Composición Activo'!$C$100:$C$104</c:f>
              <c:numCache>
                <c:formatCode>0%</c:formatCode>
                <c:ptCount val="5"/>
                <c:pt idx="0">
                  <c:v>0.12330776219367309</c:v>
                </c:pt>
                <c:pt idx="1">
                  <c:v>0.13833156571949659</c:v>
                </c:pt>
                <c:pt idx="2">
                  <c:v>0.66149230803639469</c:v>
                </c:pt>
                <c:pt idx="3">
                  <c:v>2.3544812108046636E-2</c:v>
                </c:pt>
                <c:pt idx="4">
                  <c:v>5.328455380822146E-2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6-4283-BC30-7E6E91999B5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Pasivo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EB-4115-9D59-D3CDD62017F0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EB-4115-9D59-D3CDD62017F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EB-4115-9D59-D3CDD62017F0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EB-4115-9D59-D3CDD62017F0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EB-4115-9D59-D3CDD62017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Pasivo'!$B$100:$B$103</c:f>
              <c:strCache>
                <c:ptCount val="4"/>
                <c:pt idx="0">
                  <c:v>Obligaciones con el Público</c:v>
                </c:pt>
                <c:pt idx="1">
                  <c:v>Cuentas por Pagar</c:v>
                </c:pt>
                <c:pt idx="2">
                  <c:v>Obligaciones Financieras</c:v>
                </c:pt>
                <c:pt idx="3">
                  <c:v>Otras cuentas del Pasivo</c:v>
                </c:pt>
              </c:strCache>
            </c:strRef>
          </c:cat>
          <c:val>
            <c:numRef>
              <c:f>'Composición Pasivo'!$C$100:$C$103</c:f>
              <c:numCache>
                <c:formatCode>0%</c:formatCode>
                <c:ptCount val="4"/>
                <c:pt idx="0">
                  <c:v>0.92635733817725519</c:v>
                </c:pt>
                <c:pt idx="1">
                  <c:v>2.5339356365754885E-2</c:v>
                </c:pt>
                <c:pt idx="2">
                  <c:v>4.5880848618168241E-2</c:v>
                </c:pt>
                <c:pt idx="3">
                  <c:v>2.4189885585659187E-3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EB-4115-9D59-D3CDD62017F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Patrimonio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C2-40A7-AA49-77E1D72D525D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C2-40A7-AA49-77E1D72D525D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C2-40A7-AA49-77E1D72D525D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C2-40A7-AA49-77E1D72D525D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BC2-40A7-AA49-77E1D72D52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Patrimonio'!$B$100:$B$103</c:f>
              <c:strCache>
                <c:ptCount val="4"/>
                <c:pt idx="0">
                  <c:v>Capital Social</c:v>
                </c:pt>
                <c:pt idx="1">
                  <c:v>Reservas</c:v>
                </c:pt>
                <c:pt idx="2">
                  <c:v>Superávit por valuaciones</c:v>
                </c:pt>
                <c:pt idx="3">
                  <c:v>Otras cuentas del Patrimonio</c:v>
                </c:pt>
              </c:strCache>
            </c:strRef>
          </c:cat>
          <c:val>
            <c:numRef>
              <c:f>'Composición Patrimonio'!$C$100:$C$103</c:f>
              <c:numCache>
                <c:formatCode>0%</c:formatCode>
                <c:ptCount val="4"/>
                <c:pt idx="0">
                  <c:v>0.32581416641115568</c:v>
                </c:pt>
                <c:pt idx="1">
                  <c:v>0.60681777158512851</c:v>
                </c:pt>
                <c:pt idx="2">
                  <c:v>6.622647845505289E-2</c:v>
                </c:pt>
                <c:pt idx="3">
                  <c:v>1.0767027905248206E-3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C2-40A7-AA49-77E1D72D525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Ingresos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4E-4CD5-9F10-B8BC61882B1F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4E-4CD5-9F10-B8BC61882B1F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4E-4CD5-9F10-B8BC61882B1F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4E-4CD5-9F10-B8BC61882B1F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F4E-4CD5-9F10-B8BC61882B1F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4E-4CD5-9F10-B8BC61882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Ingresos!$C$100:$C$103</c:f>
              <c:strCache>
                <c:ptCount val="4"/>
                <c:pt idx="0">
                  <c:v>Intereses y descuentos ganados</c:v>
                </c:pt>
                <c:pt idx="1">
                  <c:v>Otros Ingresos</c:v>
                </c:pt>
                <c:pt idx="2">
                  <c:v>Ingresos por Servicios</c:v>
                </c:pt>
                <c:pt idx="3">
                  <c:v>Otras cuentas de Ingreso</c:v>
                </c:pt>
              </c:strCache>
            </c:strRef>
          </c:cat>
          <c:val>
            <c:numRef>
              <c:f>Ingresos!$D$100:$D$103</c:f>
              <c:numCache>
                <c:formatCode>0%</c:formatCode>
                <c:ptCount val="4"/>
                <c:pt idx="0">
                  <c:v>0.91257790141555517</c:v>
                </c:pt>
                <c:pt idx="1">
                  <c:v>5.8348628165668437E-2</c:v>
                </c:pt>
                <c:pt idx="2">
                  <c:v>1.8305219537754807E-2</c:v>
                </c:pt>
                <c:pt idx="3">
                  <c:v>1.0766979909268871E-2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4E-4CD5-9F10-B8BC61882B1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E-41B7-B87B-E5166D6E3CBB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6E-41B7-B87B-E5166D6E3CBB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6E-41B7-B87B-E5166D6E3CBB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E-41B7-B87B-E5166D6E3CBB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86E-41B7-B87B-E5166D6E3CBB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6E-41B7-B87B-E5166D6E3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Gastos!$C$100:$C$103</c:f>
              <c:strCache>
                <c:ptCount val="4"/>
                <c:pt idx="0">
                  <c:v>Intereses causados</c:v>
                </c:pt>
                <c:pt idx="1">
                  <c:v>Gastos de Operación</c:v>
                </c:pt>
                <c:pt idx="2">
                  <c:v>Provisiones</c:v>
                </c:pt>
                <c:pt idx="3">
                  <c:v>Otras cuentas de Gasto</c:v>
                </c:pt>
              </c:strCache>
            </c:strRef>
          </c:cat>
          <c:val>
            <c:numRef>
              <c:f>Gastos!$D$100:$D$103</c:f>
              <c:numCache>
                <c:formatCode>0%</c:formatCode>
                <c:ptCount val="4"/>
                <c:pt idx="0">
                  <c:v>0.46929775003572677</c:v>
                </c:pt>
                <c:pt idx="1">
                  <c:v>0.31037488406492791</c:v>
                </c:pt>
                <c:pt idx="2">
                  <c:v>0.15257970612252836</c:v>
                </c:pt>
                <c:pt idx="3">
                  <c:v>6.7708755305532692E-2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6E-41B7-B87B-E5166D6E3CB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2"/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Excedentes!$C$6:$C$45</c:f>
              <c:strCache>
                <c:ptCount val="40"/>
                <c:pt idx="0">
                  <c:v>SAN FRANCISCO</c:v>
                </c:pt>
                <c:pt idx="1">
                  <c:v>CACPECO</c:v>
                </c:pt>
                <c:pt idx="2">
                  <c:v>ALIANZA DEL VALLE</c:v>
                </c:pt>
                <c:pt idx="3">
                  <c:v>COOPROGRESO</c:v>
                </c:pt>
                <c:pt idx="4">
                  <c:v>29 DE OCTUBRE</c:v>
                </c:pt>
                <c:pt idx="5">
                  <c:v>MEGO</c:v>
                </c:pt>
                <c:pt idx="6">
                  <c:v>CPN</c:v>
                </c:pt>
                <c:pt idx="7">
                  <c:v>RIOBAMBA</c:v>
                </c:pt>
                <c:pt idx="8">
                  <c:v>ATUNTAQUI</c:v>
                </c:pt>
                <c:pt idx="9">
                  <c:v>OSCUS</c:v>
                </c:pt>
                <c:pt idx="10">
                  <c:v>MUSHUC RUNA</c:v>
                </c:pt>
                <c:pt idx="11">
                  <c:v>CACPE BIBLIAN</c:v>
                </c:pt>
                <c:pt idx="12">
                  <c:v>23 DE JULIO</c:v>
                </c:pt>
                <c:pt idx="13">
                  <c:v>EL SAGRARIO</c:v>
                </c:pt>
                <c:pt idx="14">
                  <c:v>F. DAQUILEMA</c:v>
                </c:pt>
                <c:pt idx="15">
                  <c:v>TULCAN</c:v>
                </c:pt>
                <c:pt idx="16">
                  <c:v>ANDALUCIA</c:v>
                </c:pt>
                <c:pt idx="17">
                  <c:v>CACPE PASTAZA</c:v>
                </c:pt>
                <c:pt idx="18">
                  <c:v>CHONE</c:v>
                </c:pt>
                <c:pt idx="19">
                  <c:v>SAN JOSE</c:v>
                </c:pt>
                <c:pt idx="20">
                  <c:v>CACPE LOJA</c:v>
                </c:pt>
                <c:pt idx="21">
                  <c:v>CALCETA</c:v>
                </c:pt>
                <c:pt idx="22">
                  <c:v>9 DE OCTUBRE</c:v>
                </c:pt>
                <c:pt idx="23">
                  <c:v>COMERCIO</c:v>
                </c:pt>
                <c:pt idx="24">
                  <c:v>PEDRO MONCAYO</c:v>
                </c:pt>
                <c:pt idx="25">
                  <c:v>GUARANDA</c:v>
                </c:pt>
                <c:pt idx="26">
                  <c:v>STA. ROSA</c:v>
                </c:pt>
                <c:pt idx="27">
                  <c:v>LA BENEFICA</c:v>
                </c:pt>
                <c:pt idx="28">
                  <c:v>PADRE JULIAN LORENTE</c:v>
                </c:pt>
                <c:pt idx="29">
                  <c:v>LUCHA CAMPESINA</c:v>
                </c:pt>
                <c:pt idx="30">
                  <c:v>PABLO MUÑOZ VEGA</c:v>
                </c:pt>
                <c:pt idx="31">
                  <c:v>COTOCOLLAO</c:v>
                </c:pt>
                <c:pt idx="32">
                  <c:v>UNION EL EJIDO</c:v>
                </c:pt>
                <c:pt idx="33">
                  <c:v>STA. ANA</c:v>
                </c:pt>
                <c:pt idx="34">
                  <c:v>CCCA</c:v>
                </c:pt>
                <c:pt idx="35">
                  <c:v>COOPAD</c:v>
                </c:pt>
                <c:pt idx="36">
                  <c:v>15 DE ABRIL</c:v>
                </c:pt>
                <c:pt idx="37">
                  <c:v>LA DOLOROSA</c:v>
                </c:pt>
                <c:pt idx="38">
                  <c:v>SAN FRANCISCO DE ASIS</c:v>
                </c:pt>
                <c:pt idx="39">
                  <c:v>ONCE DE JUNIO</c:v>
                </c:pt>
              </c:strCache>
            </c:strRef>
          </c:cat>
          <c:val>
            <c:numRef>
              <c:f>Excedentes!$F$6:$F$45</c:f>
              <c:numCache>
                <c:formatCode>0.00</c:formatCode>
                <c:ptCount val="40"/>
                <c:pt idx="0">
                  <c:v>3.9122550900000057</c:v>
                </c:pt>
                <c:pt idx="1">
                  <c:v>3.8437215600000023</c:v>
                </c:pt>
                <c:pt idx="2">
                  <c:v>3.573749599999978</c:v>
                </c:pt>
                <c:pt idx="3">
                  <c:v>2.9082846900000092</c:v>
                </c:pt>
                <c:pt idx="4">
                  <c:v>2.6179587700000013</c:v>
                </c:pt>
                <c:pt idx="5">
                  <c:v>1.7909371399999969</c:v>
                </c:pt>
                <c:pt idx="6">
                  <c:v>1.7828894900000307</c:v>
                </c:pt>
                <c:pt idx="7">
                  <c:v>1.62333645</c:v>
                </c:pt>
                <c:pt idx="8">
                  <c:v>1.5497193799999991</c:v>
                </c:pt>
                <c:pt idx="9">
                  <c:v>1.5486954600000047</c:v>
                </c:pt>
                <c:pt idx="10">
                  <c:v>1.4199634099999905</c:v>
                </c:pt>
                <c:pt idx="11">
                  <c:v>1.3986089299999946</c:v>
                </c:pt>
                <c:pt idx="12">
                  <c:v>1.32134997</c:v>
                </c:pt>
                <c:pt idx="13">
                  <c:v>1.2418778000000064</c:v>
                </c:pt>
                <c:pt idx="14">
                  <c:v>1.1425509500000004</c:v>
                </c:pt>
                <c:pt idx="15">
                  <c:v>1.1244953000000013</c:v>
                </c:pt>
                <c:pt idx="16">
                  <c:v>0.95164696999999165</c:v>
                </c:pt>
                <c:pt idx="17">
                  <c:v>0.72821673000000331</c:v>
                </c:pt>
                <c:pt idx="18">
                  <c:v>0.64749809999999819</c:v>
                </c:pt>
                <c:pt idx="19">
                  <c:v>0.5356242600000094</c:v>
                </c:pt>
                <c:pt idx="20">
                  <c:v>0.47321154999999848</c:v>
                </c:pt>
                <c:pt idx="21">
                  <c:v>0.46244142000000199</c:v>
                </c:pt>
                <c:pt idx="22">
                  <c:v>0.33946228999999928</c:v>
                </c:pt>
                <c:pt idx="23">
                  <c:v>0.32409596999999835</c:v>
                </c:pt>
                <c:pt idx="24">
                  <c:v>0.27345060999999937</c:v>
                </c:pt>
                <c:pt idx="25">
                  <c:v>0.21488793999999967</c:v>
                </c:pt>
                <c:pt idx="26">
                  <c:v>0.1917819999999999</c:v>
                </c:pt>
                <c:pt idx="27">
                  <c:v>0.19023382999999994</c:v>
                </c:pt>
                <c:pt idx="28">
                  <c:v>0.15701961999999803</c:v>
                </c:pt>
                <c:pt idx="29">
                  <c:v>0.14843859000000004</c:v>
                </c:pt>
                <c:pt idx="30">
                  <c:v>0.13830076999999719</c:v>
                </c:pt>
                <c:pt idx="31">
                  <c:v>0.10995781999999954</c:v>
                </c:pt>
                <c:pt idx="32">
                  <c:v>6.8381530000000135E-2</c:v>
                </c:pt>
                <c:pt idx="33">
                  <c:v>4.9443810000000532E-2</c:v>
                </c:pt>
                <c:pt idx="34">
                  <c:v>2.8265069999999781E-2</c:v>
                </c:pt>
                <c:pt idx="35">
                  <c:v>2.4528389999999956E-2</c:v>
                </c:pt>
                <c:pt idx="36">
                  <c:v>2.2860639999997545E-2</c:v>
                </c:pt>
                <c:pt idx="37">
                  <c:v>5.5470699999999873E-3</c:v>
                </c:pt>
                <c:pt idx="38">
                  <c:v>1.8449999999998745E-3</c:v>
                </c:pt>
                <c:pt idx="39">
                  <c:v>-0.35564335999999841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F2-4C2B-A023-2BC9F99D1B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419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Excedentes!$C$6:$C$45</c15:sqref>
                        </c15:formulaRef>
                      </c:ext>
                    </c:extLst>
                    <c:strCache>
                      <c:ptCount val="40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ALIANZA DEL VALLE</c:v>
                      </c:pt>
                      <c:pt idx="3">
                        <c:v>COOPROGRESO</c:v>
                      </c:pt>
                      <c:pt idx="4">
                        <c:v>29 DE OCTUBRE</c:v>
                      </c:pt>
                      <c:pt idx="5">
                        <c:v>MEGO</c:v>
                      </c:pt>
                      <c:pt idx="6">
                        <c:v>CPN</c:v>
                      </c:pt>
                      <c:pt idx="7">
                        <c:v>RIOBAMBA</c:v>
                      </c:pt>
                      <c:pt idx="8">
                        <c:v>ATUNTAQUI</c:v>
                      </c:pt>
                      <c:pt idx="9">
                        <c:v>OSCUS</c:v>
                      </c:pt>
                      <c:pt idx="10">
                        <c:v>MUSHUC RUNA</c:v>
                      </c:pt>
                      <c:pt idx="11">
                        <c:v>CACPE BIBLIAN</c:v>
                      </c:pt>
                      <c:pt idx="12">
                        <c:v>23 DE JULIO</c:v>
                      </c:pt>
                      <c:pt idx="13">
                        <c:v>EL SAGRARIO</c:v>
                      </c:pt>
                      <c:pt idx="14">
                        <c:v>F. DAQUILEMA</c:v>
                      </c:pt>
                      <c:pt idx="15">
                        <c:v>TULCAN</c:v>
                      </c:pt>
                      <c:pt idx="16">
                        <c:v>ANDALUCIA</c:v>
                      </c:pt>
                      <c:pt idx="17">
                        <c:v>CACPE PASTAZA</c:v>
                      </c:pt>
                      <c:pt idx="18">
                        <c:v>CHONE</c:v>
                      </c:pt>
                      <c:pt idx="19">
                        <c:v>SAN JOSE</c:v>
                      </c:pt>
                      <c:pt idx="20">
                        <c:v>CACPE LOJA</c:v>
                      </c:pt>
                      <c:pt idx="21">
                        <c:v>CALCETA</c:v>
                      </c:pt>
                      <c:pt idx="22">
                        <c:v>9 DE OCTUBRE</c:v>
                      </c:pt>
                      <c:pt idx="23">
                        <c:v>COMERCIO</c:v>
                      </c:pt>
                      <c:pt idx="24">
                        <c:v>PEDRO MONCAYO</c:v>
                      </c:pt>
                      <c:pt idx="25">
                        <c:v>GUARANDA</c:v>
                      </c:pt>
                      <c:pt idx="26">
                        <c:v>STA. ROSA</c:v>
                      </c:pt>
                      <c:pt idx="27">
                        <c:v>LA BENEFICA</c:v>
                      </c:pt>
                      <c:pt idx="28">
                        <c:v>PADRE JULIAN LORENTE</c:v>
                      </c:pt>
                      <c:pt idx="29">
                        <c:v>LUCHA CAMPESINA</c:v>
                      </c:pt>
                      <c:pt idx="30">
                        <c:v>PABLO MUÑOZ VEGA</c:v>
                      </c:pt>
                      <c:pt idx="31">
                        <c:v>COTOCOLLAO</c:v>
                      </c:pt>
                      <c:pt idx="32">
                        <c:v>UNION EL EJIDO</c:v>
                      </c:pt>
                      <c:pt idx="33">
                        <c:v>STA. ANA</c:v>
                      </c:pt>
                      <c:pt idx="34">
                        <c:v>CCCA</c:v>
                      </c:pt>
                      <c:pt idx="35">
                        <c:v>COOPAD</c:v>
                      </c:pt>
                      <c:pt idx="36">
                        <c:v>15 DE ABRIL</c:v>
                      </c:pt>
                      <c:pt idx="37">
                        <c:v>LA DOLOROSA</c:v>
                      </c:pt>
                      <c:pt idx="38">
                        <c:v>SAN FRANCISCO DE ASIS</c:v>
                      </c:pt>
                      <c:pt idx="39">
                        <c:v>ONCE DE JUNIO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Excedentes!$D$6:$D$45</c15:sqref>
                        </c15:formulaRef>
                      </c:ext>
                    </c:extLst>
                    <c:numCache>
                      <c:formatCode>0.00</c:formatCode>
                      <c:ptCount val="40"/>
                      <c:pt idx="0">
                        <c:v>29.351672190000002</c:v>
                      </c:pt>
                      <c:pt idx="1">
                        <c:v>24.006984339999999</c:v>
                      </c:pt>
                      <c:pt idx="2">
                        <c:v>63.227183129999993</c:v>
                      </c:pt>
                      <c:pt idx="3">
                        <c:v>52.096337439999999</c:v>
                      </c:pt>
                      <c:pt idx="4">
                        <c:v>41.058113499999997</c:v>
                      </c:pt>
                      <c:pt idx="5">
                        <c:v>18.48993939</c:v>
                      </c:pt>
                      <c:pt idx="6">
                        <c:v>72.599504490000001</c:v>
                      </c:pt>
                      <c:pt idx="7">
                        <c:v>20.308390899999999</c:v>
                      </c:pt>
                      <c:pt idx="8">
                        <c:v>17.651149420000003</c:v>
                      </c:pt>
                      <c:pt idx="9">
                        <c:v>27.861944469999997</c:v>
                      </c:pt>
                      <c:pt idx="10">
                        <c:v>26.010373539999996</c:v>
                      </c:pt>
                      <c:pt idx="11">
                        <c:v>19.585143439999996</c:v>
                      </c:pt>
                      <c:pt idx="12">
                        <c:v>21.70358856</c:v>
                      </c:pt>
                      <c:pt idx="13">
                        <c:v>13.481396120000003</c:v>
                      </c:pt>
                      <c:pt idx="14">
                        <c:v>20.603660489999999</c:v>
                      </c:pt>
                      <c:pt idx="15">
                        <c:v>16.205893030000002</c:v>
                      </c:pt>
                      <c:pt idx="16">
                        <c:v>25.468614299999999</c:v>
                      </c:pt>
                      <c:pt idx="17">
                        <c:v>11.388146899999999</c:v>
                      </c:pt>
                      <c:pt idx="18">
                        <c:v>5.5627392299999991</c:v>
                      </c:pt>
                      <c:pt idx="19">
                        <c:v>12.116217130000001</c:v>
                      </c:pt>
                      <c:pt idx="20">
                        <c:v>5.1143520799999989</c:v>
                      </c:pt>
                      <c:pt idx="21">
                        <c:v>5.4564841300000007</c:v>
                      </c:pt>
                      <c:pt idx="22">
                        <c:v>4.9931353300000003</c:v>
                      </c:pt>
                      <c:pt idx="23">
                        <c:v>5.748680199999999</c:v>
                      </c:pt>
                      <c:pt idx="24">
                        <c:v>2.5571838499999999</c:v>
                      </c:pt>
                      <c:pt idx="25">
                        <c:v>4.1616893299999997</c:v>
                      </c:pt>
                      <c:pt idx="26">
                        <c:v>8.65790595</c:v>
                      </c:pt>
                      <c:pt idx="27">
                        <c:v>2.41175608</c:v>
                      </c:pt>
                      <c:pt idx="28">
                        <c:v>5.6808604599999999</c:v>
                      </c:pt>
                      <c:pt idx="29">
                        <c:v>2.9571642300000001</c:v>
                      </c:pt>
                      <c:pt idx="30">
                        <c:v>16.43930353</c:v>
                      </c:pt>
                      <c:pt idx="31">
                        <c:v>2.9301804499999999</c:v>
                      </c:pt>
                      <c:pt idx="32">
                        <c:v>1.4797450400000001</c:v>
                      </c:pt>
                      <c:pt idx="33">
                        <c:v>2.0808452399999999</c:v>
                      </c:pt>
                      <c:pt idx="34">
                        <c:v>11.430920159999999</c:v>
                      </c:pt>
                      <c:pt idx="35">
                        <c:v>2.7345008900000001</c:v>
                      </c:pt>
                      <c:pt idx="36">
                        <c:v>7.1448060299999989</c:v>
                      </c:pt>
                      <c:pt idx="37">
                        <c:v>0.73473917</c:v>
                      </c:pt>
                      <c:pt idx="38">
                        <c:v>2.2926910899999999</c:v>
                      </c:pt>
                      <c:pt idx="39">
                        <c:v>7.7881516500000014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3F2-4C2B-A023-2BC9F99D1BCD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419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Excedentes!$C$6:$C$45</c15:sqref>
                        </c15:formulaRef>
                      </c:ext>
                    </c:extLst>
                    <c:strCache>
                      <c:ptCount val="40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ALIANZA DEL VALLE</c:v>
                      </c:pt>
                      <c:pt idx="3">
                        <c:v>COOPROGRESO</c:v>
                      </c:pt>
                      <c:pt idx="4">
                        <c:v>29 DE OCTUBRE</c:v>
                      </c:pt>
                      <c:pt idx="5">
                        <c:v>MEGO</c:v>
                      </c:pt>
                      <c:pt idx="6">
                        <c:v>CPN</c:v>
                      </c:pt>
                      <c:pt idx="7">
                        <c:v>RIOBAMBA</c:v>
                      </c:pt>
                      <c:pt idx="8">
                        <c:v>ATUNTAQUI</c:v>
                      </c:pt>
                      <c:pt idx="9">
                        <c:v>OSCUS</c:v>
                      </c:pt>
                      <c:pt idx="10">
                        <c:v>MUSHUC RUNA</c:v>
                      </c:pt>
                      <c:pt idx="11">
                        <c:v>CACPE BIBLIAN</c:v>
                      </c:pt>
                      <c:pt idx="12">
                        <c:v>23 DE JULIO</c:v>
                      </c:pt>
                      <c:pt idx="13">
                        <c:v>EL SAGRARIO</c:v>
                      </c:pt>
                      <c:pt idx="14">
                        <c:v>F. DAQUILEMA</c:v>
                      </c:pt>
                      <c:pt idx="15">
                        <c:v>TULCAN</c:v>
                      </c:pt>
                      <c:pt idx="16">
                        <c:v>ANDALUCIA</c:v>
                      </c:pt>
                      <c:pt idx="17">
                        <c:v>CACPE PASTAZA</c:v>
                      </c:pt>
                      <c:pt idx="18">
                        <c:v>CHONE</c:v>
                      </c:pt>
                      <c:pt idx="19">
                        <c:v>SAN JOSE</c:v>
                      </c:pt>
                      <c:pt idx="20">
                        <c:v>CACPE LOJA</c:v>
                      </c:pt>
                      <c:pt idx="21">
                        <c:v>CALCETA</c:v>
                      </c:pt>
                      <c:pt idx="22">
                        <c:v>9 DE OCTUBRE</c:v>
                      </c:pt>
                      <c:pt idx="23">
                        <c:v>COMERCIO</c:v>
                      </c:pt>
                      <c:pt idx="24">
                        <c:v>PEDRO MONCAYO</c:v>
                      </c:pt>
                      <c:pt idx="25">
                        <c:v>GUARANDA</c:v>
                      </c:pt>
                      <c:pt idx="26">
                        <c:v>STA. ROSA</c:v>
                      </c:pt>
                      <c:pt idx="27">
                        <c:v>LA BENEFICA</c:v>
                      </c:pt>
                      <c:pt idx="28">
                        <c:v>PADRE JULIAN LORENTE</c:v>
                      </c:pt>
                      <c:pt idx="29">
                        <c:v>LUCHA CAMPESINA</c:v>
                      </c:pt>
                      <c:pt idx="30">
                        <c:v>PABLO MUÑOZ VEGA</c:v>
                      </c:pt>
                      <c:pt idx="31">
                        <c:v>COTOCOLLAO</c:v>
                      </c:pt>
                      <c:pt idx="32">
                        <c:v>UNION EL EJIDO</c:v>
                      </c:pt>
                      <c:pt idx="33">
                        <c:v>STA. ANA</c:v>
                      </c:pt>
                      <c:pt idx="34">
                        <c:v>CCCA</c:v>
                      </c:pt>
                      <c:pt idx="35">
                        <c:v>COOPAD</c:v>
                      </c:pt>
                      <c:pt idx="36">
                        <c:v>15 DE ABRIL</c:v>
                      </c:pt>
                      <c:pt idx="37">
                        <c:v>LA DOLOROSA</c:v>
                      </c:pt>
                      <c:pt idx="38">
                        <c:v>SAN FRANCISCO DE ASIS</c:v>
                      </c:pt>
                      <c:pt idx="39">
                        <c:v>ONCE DE JUNIO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Excedentes!$E$6:$E$45</c15:sqref>
                        </c15:formulaRef>
                      </c:ext>
                    </c:extLst>
                    <c:numCache>
                      <c:formatCode>0.00</c:formatCode>
                      <c:ptCount val="40"/>
                      <c:pt idx="0">
                        <c:v>25.439417099999996</c:v>
                      </c:pt>
                      <c:pt idx="1">
                        <c:v>20.163262779999997</c:v>
                      </c:pt>
                      <c:pt idx="2">
                        <c:v>59.653433530000015</c:v>
                      </c:pt>
                      <c:pt idx="3">
                        <c:v>49.18805274999999</c:v>
                      </c:pt>
                      <c:pt idx="4">
                        <c:v>38.440154729999996</c:v>
                      </c:pt>
                      <c:pt idx="5">
                        <c:v>16.699002250000003</c:v>
                      </c:pt>
                      <c:pt idx="6">
                        <c:v>70.81661499999997</c:v>
                      </c:pt>
                      <c:pt idx="7">
                        <c:v>18.685054449999999</c:v>
                      </c:pt>
                      <c:pt idx="8">
                        <c:v>16.101430040000004</c:v>
                      </c:pt>
                      <c:pt idx="9">
                        <c:v>26.313249009999993</c:v>
                      </c:pt>
                      <c:pt idx="10">
                        <c:v>24.590410130000006</c:v>
                      </c:pt>
                      <c:pt idx="11">
                        <c:v>18.186534510000001</c:v>
                      </c:pt>
                      <c:pt idx="12">
                        <c:v>20.38223859</c:v>
                      </c:pt>
                      <c:pt idx="13">
                        <c:v>12.239518319999997</c:v>
                      </c:pt>
                      <c:pt idx="14">
                        <c:v>19.461109539999999</c:v>
                      </c:pt>
                      <c:pt idx="15">
                        <c:v>15.081397730000001</c:v>
                      </c:pt>
                      <c:pt idx="16">
                        <c:v>24.516967330000007</c:v>
                      </c:pt>
                      <c:pt idx="17">
                        <c:v>10.659930169999996</c:v>
                      </c:pt>
                      <c:pt idx="18">
                        <c:v>4.915241130000001</c:v>
                      </c:pt>
                      <c:pt idx="19">
                        <c:v>11.580592869999991</c:v>
                      </c:pt>
                      <c:pt idx="20">
                        <c:v>4.6411405300000004</c:v>
                      </c:pt>
                      <c:pt idx="21">
                        <c:v>4.9940427099999987</c:v>
                      </c:pt>
                      <c:pt idx="22">
                        <c:v>4.653673040000001</c:v>
                      </c:pt>
                      <c:pt idx="23">
                        <c:v>5.4245842300000007</c:v>
                      </c:pt>
                      <c:pt idx="24">
                        <c:v>2.2837332400000006</c:v>
                      </c:pt>
                      <c:pt idx="25">
                        <c:v>3.9468013900000001</c:v>
                      </c:pt>
                      <c:pt idx="26">
                        <c:v>8.4661239500000001</c:v>
                      </c:pt>
                      <c:pt idx="27">
                        <c:v>2.22152225</c:v>
                      </c:pt>
                      <c:pt idx="28">
                        <c:v>5.5238408400000019</c:v>
                      </c:pt>
                      <c:pt idx="29">
                        <c:v>2.80872564</c:v>
                      </c:pt>
                      <c:pt idx="30">
                        <c:v>16.301002760000003</c:v>
                      </c:pt>
                      <c:pt idx="31">
                        <c:v>2.8202226300000004</c:v>
                      </c:pt>
                      <c:pt idx="32">
                        <c:v>1.4113635099999999</c:v>
                      </c:pt>
                      <c:pt idx="33">
                        <c:v>2.0314014299999994</c:v>
                      </c:pt>
                      <c:pt idx="34">
                        <c:v>11.40265509</c:v>
                      </c:pt>
                      <c:pt idx="35">
                        <c:v>2.7099725000000001</c:v>
                      </c:pt>
                      <c:pt idx="36">
                        <c:v>7.1219453900000014</c:v>
                      </c:pt>
                      <c:pt idx="37">
                        <c:v>0.72919210000000001</c:v>
                      </c:pt>
                      <c:pt idx="38">
                        <c:v>2.2908460900000001</c:v>
                      </c:pt>
                      <c:pt idx="39">
                        <c:v>8.1437950099999998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3F2-4C2B-A023-2BC9F99D1BCD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93551520"/>
        <c:crosses val="autoZero"/>
        <c:auto val="1"/>
        <c:lblAlgn val="ctr"/>
        <c:lblOffset val="100"/>
        <c:noMultiLvlLbl val="0"/>
      </c:catAx>
      <c:valAx>
        <c:axId val="693551520"/>
        <c:scaling>
          <c:orientation val="minMax"/>
          <c:max val="4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9355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s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sivo'!J1"/><Relationship Id="rId2" Type="http://schemas.openxmlformats.org/officeDocument/2006/relationships/chart" Target="../charts/chart2.xml"/><Relationship Id="rId1" Type="http://schemas.openxmlformats.org/officeDocument/2006/relationships/hyperlink" Target="#INDICE!A22"/><Relationship Id="rId4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hyperlink" Target="#'Oblig. con el P&#250;blico'!J1"/><Relationship Id="rId1" Type="http://schemas.openxmlformats.org/officeDocument/2006/relationships/hyperlink" Target="#INDICE!A22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22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Patrimonio!J1"/><Relationship Id="rId1" Type="http://schemas.openxmlformats.org/officeDocument/2006/relationships/hyperlink" Target="#INDICE!A22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trimonio'!J1"/><Relationship Id="rId2" Type="http://schemas.openxmlformats.org/officeDocument/2006/relationships/chart" Target="../charts/chart3.xml"/><Relationship Id="rId1" Type="http://schemas.openxmlformats.org/officeDocument/2006/relationships/hyperlink" Target="#INDICE!A22"/><Relationship Id="rId4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'Capital Social'!J1"/><Relationship Id="rId1" Type="http://schemas.openxmlformats.org/officeDocument/2006/relationships/hyperlink" Target="#INDICE!A22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Reservas!J1"/><Relationship Id="rId1" Type="http://schemas.openxmlformats.org/officeDocument/2006/relationships/hyperlink" Target="#INDICE!A22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gresos!J1"/><Relationship Id="rId2" Type="http://schemas.openxmlformats.org/officeDocument/2006/relationships/chart" Target="../charts/chart4.xml"/><Relationship Id="rId1" Type="http://schemas.openxmlformats.org/officeDocument/2006/relationships/hyperlink" Target="#INDICE!A22"/><Relationship Id="rId4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Gastos!J1"/><Relationship Id="rId2" Type="http://schemas.openxmlformats.org/officeDocument/2006/relationships/chart" Target="../charts/chart5.xml"/><Relationship Id="rId1" Type="http://schemas.openxmlformats.org/officeDocument/2006/relationships/hyperlink" Target="#INDICE!A22"/><Relationship Id="rId4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K1"/><Relationship Id="rId1" Type="http://schemas.openxmlformats.org/officeDocument/2006/relationships/hyperlink" Target="#INDICE!A22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6.xml"/><Relationship Id="rId1" Type="http://schemas.openxmlformats.org/officeDocument/2006/relationships/hyperlink" Target="#INDICE!A22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22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INDICE!A22"/><Relationship Id="rId1" Type="http://schemas.openxmlformats.org/officeDocument/2006/relationships/hyperlink" Target="#'Cobertura Cartera Imp.'!J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Solvencia!J1"/><Relationship Id="rId1" Type="http://schemas.openxmlformats.org/officeDocument/2006/relationships/hyperlink" Target="#INDICE!A22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ROA!J1"/><Relationship Id="rId1" Type="http://schemas.openxmlformats.org/officeDocument/2006/relationships/hyperlink" Target="#INDICE!A22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ROE!J1"/><Relationship Id="rId1" Type="http://schemas.openxmlformats.org/officeDocument/2006/relationships/hyperlink" Target="#INDICE!A22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1ra.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'Liquidez 2da. L&#237;nea'!J1"/><Relationship Id="rId1" Type="http://schemas.openxmlformats.org/officeDocument/2006/relationships/hyperlink" Target="#INDICE!A22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22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Activo'!J1"/><Relationship Id="rId2" Type="http://schemas.openxmlformats.org/officeDocument/2006/relationships/chart" Target="../charts/chart1.xml"/><Relationship Id="rId1" Type="http://schemas.openxmlformats.org/officeDocument/2006/relationships/hyperlink" Target="#INDICE!A22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Fondos Disponibles'!J1"/><Relationship Id="rId1" Type="http://schemas.openxmlformats.org/officeDocument/2006/relationships/hyperlink" Target="#INDICE!A22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Inversiones!J1"/><Relationship Id="rId1" Type="http://schemas.openxmlformats.org/officeDocument/2006/relationships/hyperlink" Target="#INDICE!A22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22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22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Morosidad!J1"/><Relationship Id="rId1" Type="http://schemas.openxmlformats.org/officeDocument/2006/relationships/hyperlink" Target="#INDICE!A22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Pasivos!J1"/><Relationship Id="rId1" Type="http://schemas.openxmlformats.org/officeDocument/2006/relationships/hyperlink" Target="#INDICE!A2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75B03A-A5AC-4884-A3C4-56E6D6B6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04BE2F-C1DB-4E19-9C3B-E650DA804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5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22</xdr:row>
      <xdr:rowOff>76200</xdr:rowOff>
    </xdr:from>
    <xdr:to>
      <xdr:col>3</xdr:col>
      <xdr:colOff>695325</xdr:colOff>
      <xdr:row>24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5B3885-6AE5-4711-B592-2F14B700BEBE}"/>
            </a:ext>
          </a:extLst>
        </xdr:cNvPr>
        <xdr:cNvSpPr/>
      </xdr:nvSpPr>
      <xdr:spPr>
        <a:xfrm>
          <a:off x="790575" y="4572000"/>
          <a:ext cx="219075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22</xdr:row>
      <xdr:rowOff>76200</xdr:rowOff>
    </xdr:from>
    <xdr:to>
      <xdr:col>14</xdr:col>
      <xdr:colOff>104775</xdr:colOff>
      <xdr:row>24</xdr:row>
      <xdr:rowOff>180975</xdr:rowOff>
    </xdr:to>
    <xdr:sp macro="" textlink="">
      <xdr:nvSpPr>
        <xdr:cNvPr id="7" name="Elips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58445F8-B191-4102-B0EC-52B754BBFCE7}"/>
            </a:ext>
          </a:extLst>
        </xdr:cNvPr>
        <xdr:cNvSpPr/>
      </xdr:nvSpPr>
      <xdr:spPr>
        <a:xfrm>
          <a:off x="8477250" y="4572000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22</xdr:row>
      <xdr:rowOff>76200</xdr:rowOff>
    </xdr:from>
    <xdr:to>
      <xdr:col>9</xdr:col>
      <xdr:colOff>171450</xdr:colOff>
      <xdr:row>24</xdr:row>
      <xdr:rowOff>180975</xdr:rowOff>
    </xdr:to>
    <xdr:sp macro="" textlink="">
      <xdr:nvSpPr>
        <xdr:cNvPr id="8" name="Elips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D506287-9508-4CAE-A812-97136085476C}"/>
            </a:ext>
          </a:extLst>
        </xdr:cNvPr>
        <xdr:cNvSpPr/>
      </xdr:nvSpPr>
      <xdr:spPr>
        <a:xfrm>
          <a:off x="4648199" y="4572000"/>
          <a:ext cx="221932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28</xdr:row>
      <xdr:rowOff>133351</xdr:rowOff>
    </xdr:from>
    <xdr:to>
      <xdr:col>0</xdr:col>
      <xdr:colOff>693419</xdr:colOff>
      <xdr:row>33</xdr:row>
      <xdr:rowOff>19051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92296C-A06D-481D-9C08-3DA206276C24}"/>
            </a:ext>
          </a:extLst>
        </xdr:cNvPr>
        <xdr:cNvSpPr/>
      </xdr:nvSpPr>
      <xdr:spPr>
        <a:xfrm>
          <a:off x="647700" y="5772151"/>
          <a:ext cx="45719" cy="8382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30</xdr:row>
      <xdr:rowOff>161925</xdr:rowOff>
    </xdr:from>
    <xdr:to>
      <xdr:col>2</xdr:col>
      <xdr:colOff>828675</xdr:colOff>
      <xdr:row>33</xdr:row>
      <xdr:rowOff>38100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B1C257E7-2D9B-4398-B9D4-2FCBDFEA21A8}"/>
            </a:ext>
          </a:extLst>
        </xdr:cNvPr>
        <xdr:cNvSpPr/>
      </xdr:nvSpPr>
      <xdr:spPr>
        <a:xfrm>
          <a:off x="2306956" y="62579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29</xdr:row>
      <xdr:rowOff>0</xdr:rowOff>
    </xdr:from>
    <xdr:to>
      <xdr:col>8</xdr:col>
      <xdr:colOff>657225</xdr:colOff>
      <xdr:row>31</xdr:row>
      <xdr:rowOff>66675</xdr:rowOff>
    </xdr:to>
    <xdr:sp macro="" textlink="">
      <xdr:nvSpPr>
        <xdr:cNvPr id="12" name="Abrir llave 11">
          <a:extLst>
            <a:ext uri="{FF2B5EF4-FFF2-40B4-BE49-F238E27FC236}">
              <a16:creationId xmlns:a16="http://schemas.microsoft.com/office/drawing/2014/main" id="{DFE3D5EE-D507-43A1-A084-E41B0BF99A6F}"/>
            </a:ext>
          </a:extLst>
        </xdr:cNvPr>
        <xdr:cNvSpPr/>
      </xdr:nvSpPr>
      <xdr:spPr>
        <a:xfrm>
          <a:off x="6926581" y="5905500"/>
          <a:ext cx="45719" cy="54292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28</xdr:row>
      <xdr:rowOff>76201</xdr:rowOff>
    </xdr:from>
    <xdr:to>
      <xdr:col>5</xdr:col>
      <xdr:colOff>693419</xdr:colOff>
      <xdr:row>31</xdr:row>
      <xdr:rowOff>57151</xdr:rowOff>
    </xdr:to>
    <xdr:sp macro="" textlink="">
      <xdr:nvSpPr>
        <xdr:cNvPr id="13" name="Abrir llave 12">
          <a:extLst>
            <a:ext uri="{FF2B5EF4-FFF2-40B4-BE49-F238E27FC236}">
              <a16:creationId xmlns:a16="http://schemas.microsoft.com/office/drawing/2014/main" id="{043A716A-FC46-4A28-906B-F10C89314FF7}"/>
            </a:ext>
          </a:extLst>
        </xdr:cNvPr>
        <xdr:cNvSpPr/>
      </xdr:nvSpPr>
      <xdr:spPr>
        <a:xfrm>
          <a:off x="4457700" y="5715001"/>
          <a:ext cx="45719" cy="5524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28</xdr:row>
      <xdr:rowOff>171450</xdr:rowOff>
    </xdr:from>
    <xdr:to>
      <xdr:col>11</xdr:col>
      <xdr:colOff>560069</xdr:colOff>
      <xdr:row>31</xdr:row>
      <xdr:rowOff>47625</xdr:rowOff>
    </xdr:to>
    <xdr:sp macro="" textlink="">
      <xdr:nvSpPr>
        <xdr:cNvPr id="14" name="Abrir llave 13">
          <a:extLst>
            <a:ext uri="{FF2B5EF4-FFF2-40B4-BE49-F238E27FC236}">
              <a16:creationId xmlns:a16="http://schemas.microsoft.com/office/drawing/2014/main" id="{7F910CE0-7FB8-46F6-B18A-D6A04A39D810}"/>
            </a:ext>
          </a:extLst>
        </xdr:cNvPr>
        <xdr:cNvSpPr/>
      </xdr:nvSpPr>
      <xdr:spPr>
        <a:xfrm>
          <a:off x="9134475" y="5810250"/>
          <a:ext cx="45719" cy="4476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36</xdr:row>
      <xdr:rowOff>9525</xdr:rowOff>
    </xdr:from>
    <xdr:to>
      <xdr:col>5</xdr:col>
      <xdr:colOff>152400</xdr:colOff>
      <xdr:row>38</xdr:row>
      <xdr:rowOff>114300</xdr:rowOff>
    </xdr:to>
    <xdr:sp macro="" textlink="">
      <xdr:nvSpPr>
        <xdr:cNvPr id="15" name="Elipse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F38C8C2-4AB1-4CA2-B16C-92B7322184B8}"/>
            </a:ext>
          </a:extLst>
        </xdr:cNvPr>
        <xdr:cNvSpPr/>
      </xdr:nvSpPr>
      <xdr:spPr>
        <a:xfrm>
          <a:off x="1771650" y="717232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36</xdr:row>
      <xdr:rowOff>19050</xdr:rowOff>
    </xdr:from>
    <xdr:to>
      <xdr:col>9</xdr:col>
      <xdr:colOff>238125</xdr:colOff>
      <xdr:row>38</xdr:row>
      <xdr:rowOff>123825</xdr:rowOff>
    </xdr:to>
    <xdr:sp macro="" textlink="">
      <xdr:nvSpPr>
        <xdr:cNvPr id="16" name="Elipse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5CA1A3B-995D-464F-B6B8-5C1C688EDDBE}"/>
            </a:ext>
          </a:extLst>
        </xdr:cNvPr>
        <xdr:cNvSpPr/>
      </xdr:nvSpPr>
      <xdr:spPr>
        <a:xfrm>
          <a:off x="4743450" y="7181850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24</xdr:row>
      <xdr:rowOff>180975</xdr:rowOff>
    </xdr:from>
    <xdr:to>
      <xdr:col>2</xdr:col>
      <xdr:colOff>361950</xdr:colOff>
      <xdr:row>26</xdr:row>
      <xdr:rowOff>57150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2B41E5C2-F907-4A07-A1E3-F94827864A73}"/>
            </a:ext>
          </a:extLst>
        </xdr:cNvPr>
        <xdr:cNvCxnSpPr>
          <a:stCxn id="4" idx="4"/>
        </xdr:cNvCxnSpPr>
      </xdr:nvCxnSpPr>
      <xdr:spPr>
        <a:xfrm flipH="1">
          <a:off x="1514475" y="5057775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361950</xdr:colOff>
      <xdr:row>24</xdr:row>
      <xdr:rowOff>180975</xdr:rowOff>
    </xdr:from>
    <xdr:to>
      <xdr:col>2</xdr:col>
      <xdr:colOff>695325</xdr:colOff>
      <xdr:row>26</xdr:row>
      <xdr:rowOff>38100</xdr:rowOff>
    </xdr:to>
    <xdr:cxnSp macro="">
      <xdr:nvCxnSpPr>
        <xdr:cNvPr id="20" name="Conector recto de flecha 19">
          <a:extLst>
            <a:ext uri="{FF2B5EF4-FFF2-40B4-BE49-F238E27FC236}">
              <a16:creationId xmlns:a16="http://schemas.microsoft.com/office/drawing/2014/main" id="{8FF70C9F-B828-4A52-8F02-6568B37D4AF0}"/>
            </a:ext>
          </a:extLst>
        </xdr:cNvPr>
        <xdr:cNvCxnSpPr>
          <a:stCxn id="4" idx="4"/>
        </xdr:cNvCxnSpPr>
      </xdr:nvCxnSpPr>
      <xdr:spPr>
        <a:xfrm>
          <a:off x="1885950" y="5057775"/>
          <a:ext cx="333375" cy="2381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24</xdr:row>
      <xdr:rowOff>180975</xdr:rowOff>
    </xdr:from>
    <xdr:to>
      <xdr:col>7</xdr:col>
      <xdr:colOff>338137</xdr:colOff>
      <xdr:row>26</xdr:row>
      <xdr:rowOff>95250</xdr:rowOff>
    </xdr:to>
    <xdr:cxnSp macro="">
      <xdr:nvCxnSpPr>
        <xdr:cNvPr id="23" name="Conector recto de flecha 22">
          <a:extLst>
            <a:ext uri="{FF2B5EF4-FFF2-40B4-BE49-F238E27FC236}">
              <a16:creationId xmlns:a16="http://schemas.microsoft.com/office/drawing/2014/main" id="{AFBB4F04-BFAF-47E0-8B46-E0C87F71648E}"/>
            </a:ext>
          </a:extLst>
        </xdr:cNvPr>
        <xdr:cNvCxnSpPr>
          <a:stCxn id="8" idx="4"/>
        </xdr:cNvCxnSpPr>
      </xdr:nvCxnSpPr>
      <xdr:spPr>
        <a:xfrm flipH="1">
          <a:off x="5391150" y="5057775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24</xdr:row>
      <xdr:rowOff>180975</xdr:rowOff>
    </xdr:from>
    <xdr:to>
      <xdr:col>7</xdr:col>
      <xdr:colOff>714375</xdr:colOff>
      <xdr:row>26</xdr:row>
      <xdr:rowOff>85725</xdr:rowOff>
    </xdr:to>
    <xdr:cxnSp macro="">
      <xdr:nvCxnSpPr>
        <xdr:cNvPr id="25" name="Conector recto de flecha 24">
          <a:extLst>
            <a:ext uri="{FF2B5EF4-FFF2-40B4-BE49-F238E27FC236}">
              <a16:creationId xmlns:a16="http://schemas.microsoft.com/office/drawing/2014/main" id="{F3F6CF07-9925-405C-A091-5C9FA8E11115}"/>
            </a:ext>
          </a:extLst>
        </xdr:cNvPr>
        <xdr:cNvCxnSpPr>
          <a:stCxn id="8" idx="4"/>
        </xdr:cNvCxnSpPr>
      </xdr:nvCxnSpPr>
      <xdr:spPr>
        <a:xfrm>
          <a:off x="5757862" y="5057775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24</xdr:row>
      <xdr:rowOff>180975</xdr:rowOff>
    </xdr:from>
    <xdr:to>
      <xdr:col>12</xdr:col>
      <xdr:colOff>404813</xdr:colOff>
      <xdr:row>26</xdr:row>
      <xdr:rowOff>47625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67AFAAC4-52BF-4178-98C7-AC8EB16A2335}"/>
            </a:ext>
          </a:extLst>
        </xdr:cNvPr>
        <xdr:cNvCxnSpPr>
          <a:stCxn id="7" idx="4"/>
        </xdr:cNvCxnSpPr>
      </xdr:nvCxnSpPr>
      <xdr:spPr>
        <a:xfrm flipH="1">
          <a:off x="9305925" y="5057775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24</xdr:row>
      <xdr:rowOff>180975</xdr:rowOff>
    </xdr:from>
    <xdr:to>
      <xdr:col>13</xdr:col>
      <xdr:colOff>9525</xdr:colOff>
      <xdr:row>26</xdr:row>
      <xdr:rowOff>57150</xdr:rowOff>
    </xdr:to>
    <xdr:cxnSp macro="">
      <xdr:nvCxnSpPr>
        <xdr:cNvPr id="32" name="Conector recto de flecha 31">
          <a:extLst>
            <a:ext uri="{FF2B5EF4-FFF2-40B4-BE49-F238E27FC236}">
              <a16:creationId xmlns:a16="http://schemas.microsoft.com/office/drawing/2014/main" id="{A9B8A6D4-F056-4C0E-ACD8-3131BDEFE0AB}"/>
            </a:ext>
          </a:extLst>
        </xdr:cNvPr>
        <xdr:cNvCxnSpPr>
          <a:stCxn id="7" idx="4"/>
        </xdr:cNvCxnSpPr>
      </xdr:nvCxnSpPr>
      <xdr:spPr>
        <a:xfrm>
          <a:off x="9701213" y="5057775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43</xdr:row>
      <xdr:rowOff>152399</xdr:rowOff>
    </xdr:from>
    <xdr:to>
      <xdr:col>7</xdr:col>
      <xdr:colOff>133350</xdr:colOff>
      <xdr:row>46</xdr:row>
      <xdr:rowOff>228599</xdr:rowOff>
    </xdr:to>
    <xdr:sp macro="" textlink="">
      <xdr:nvSpPr>
        <xdr:cNvPr id="37" name="Rectángulo: esquinas redondeadas 3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06D955-CE82-4278-AC7F-5BAD738753B4}"/>
            </a:ext>
          </a:extLst>
        </xdr:cNvPr>
        <xdr:cNvSpPr/>
      </xdr:nvSpPr>
      <xdr:spPr>
        <a:xfrm>
          <a:off x="3771900" y="9010649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41</xdr:row>
      <xdr:rowOff>180974</xdr:rowOff>
    </xdr:from>
    <xdr:to>
      <xdr:col>7</xdr:col>
      <xdr:colOff>531494</xdr:colOff>
      <xdr:row>48</xdr:row>
      <xdr:rowOff>190499</xdr:rowOff>
    </xdr:to>
    <xdr:sp macro="" textlink="">
      <xdr:nvSpPr>
        <xdr:cNvPr id="38" name="Abrir llave 37">
          <a:extLst>
            <a:ext uri="{FF2B5EF4-FFF2-40B4-BE49-F238E27FC236}">
              <a16:creationId xmlns:a16="http://schemas.microsoft.com/office/drawing/2014/main" id="{DAADC83A-5F04-48CC-8F6E-70EB06284CA0}"/>
            </a:ext>
          </a:extLst>
        </xdr:cNvPr>
        <xdr:cNvSpPr/>
      </xdr:nvSpPr>
      <xdr:spPr>
        <a:xfrm>
          <a:off x="5905500" y="8105774"/>
          <a:ext cx="45719" cy="134302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37</xdr:row>
      <xdr:rowOff>66675</xdr:rowOff>
    </xdr:from>
    <xdr:to>
      <xdr:col>5</xdr:col>
      <xdr:colOff>657225</xdr:colOff>
      <xdr:row>37</xdr:row>
      <xdr:rowOff>66675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1D321F82-45F3-4B7A-885B-59FF09F9E49A}"/>
            </a:ext>
          </a:extLst>
        </xdr:cNvPr>
        <xdr:cNvCxnSpPr/>
      </xdr:nvCxnSpPr>
      <xdr:spPr>
        <a:xfrm>
          <a:off x="4248150" y="74199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35</xdr:row>
      <xdr:rowOff>180975</xdr:rowOff>
    </xdr:from>
    <xdr:to>
      <xdr:col>13</xdr:col>
      <xdr:colOff>133350</xdr:colOff>
      <xdr:row>38</xdr:row>
      <xdr:rowOff>95250</xdr:rowOff>
    </xdr:to>
    <xdr:sp macro="" textlink="">
      <xdr:nvSpPr>
        <xdr:cNvPr id="41" name="Elipse 4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9A9F712-E52B-4854-9387-E1CE763CFAA1}"/>
            </a:ext>
          </a:extLst>
        </xdr:cNvPr>
        <xdr:cNvSpPr/>
      </xdr:nvSpPr>
      <xdr:spPr>
        <a:xfrm>
          <a:off x="8001000" y="71532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36</xdr:row>
      <xdr:rowOff>133350</xdr:rowOff>
    </xdr:from>
    <xdr:to>
      <xdr:col>9</xdr:col>
      <xdr:colOff>1000125</xdr:colOff>
      <xdr:row>38</xdr:row>
      <xdr:rowOff>19050</xdr:rowOff>
    </xdr:to>
    <xdr:sp macro="" textlink="">
      <xdr:nvSpPr>
        <xdr:cNvPr id="42" name="Es igual a 41">
          <a:extLst>
            <a:ext uri="{FF2B5EF4-FFF2-40B4-BE49-F238E27FC236}">
              <a16:creationId xmlns:a16="http://schemas.microsoft.com/office/drawing/2014/main" id="{74CECAE8-84F9-4787-B7A0-43C7CA41F6EE}"/>
            </a:ext>
          </a:extLst>
        </xdr:cNvPr>
        <xdr:cNvSpPr/>
      </xdr:nvSpPr>
      <xdr:spPr>
        <a:xfrm>
          <a:off x="7343775" y="72961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2A41DF-F7BC-45EB-820F-B54760DA2C4C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581025</xdr:colOff>
      <xdr:row>3</xdr:row>
      <xdr:rowOff>152400</xdr:rowOff>
    </xdr:from>
    <xdr:to>
      <xdr:col>10</xdr:col>
      <xdr:colOff>304801</xdr:colOff>
      <xdr:row>19</xdr:row>
      <xdr:rowOff>80963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975ECB-30C3-446C-95C3-0E1C0BE19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638175</xdr:colOff>
      <xdr:row>33</xdr:row>
      <xdr:rowOff>19050</xdr:rowOff>
    </xdr:from>
    <xdr:to>
      <xdr:col>9</xdr:col>
      <xdr:colOff>1028700</xdr:colOff>
      <xdr:row>35</xdr:row>
      <xdr:rowOff>57150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4FC34F-9CAD-4DD6-82C4-E2112FCDADDF}"/>
            </a:ext>
          </a:extLst>
        </xdr:cNvPr>
        <xdr:cNvSpPr/>
      </xdr:nvSpPr>
      <xdr:spPr>
        <a:xfrm>
          <a:off x="11506200" y="68961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152400</xdr:colOff>
      <xdr:row>21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A940FF29-0C91-467C-85CC-03DD41C49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820025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</xdr:row>
      <xdr:rowOff>57150</xdr:rowOff>
    </xdr:from>
    <xdr:to>
      <xdr:col>10</xdr:col>
      <xdr:colOff>981075</xdr:colOff>
      <xdr:row>2</xdr:row>
      <xdr:rowOff>152400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D12C1F-D40C-4EAA-BB5B-B1677342B89B}"/>
            </a:ext>
          </a:extLst>
        </xdr:cNvPr>
        <xdr:cNvSpPr/>
      </xdr:nvSpPr>
      <xdr:spPr>
        <a:xfrm>
          <a:off x="102108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942975</xdr:colOff>
      <xdr:row>20</xdr:row>
      <xdr:rowOff>161925</xdr:rowOff>
    </xdr:from>
    <xdr:to>
      <xdr:col>11</xdr:col>
      <xdr:colOff>0</xdr:colOff>
      <xdr:row>22</xdr:row>
      <xdr:rowOff>66675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862862-8F9E-4A29-9007-3DEDA2A163A6}"/>
            </a:ext>
          </a:extLst>
        </xdr:cNvPr>
        <xdr:cNvSpPr/>
      </xdr:nvSpPr>
      <xdr:spPr>
        <a:xfrm>
          <a:off x="10296525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942975</xdr:colOff>
      <xdr:row>65</xdr:row>
      <xdr:rowOff>9524</xdr:rowOff>
    </xdr:from>
    <xdr:to>
      <xdr:col>10</xdr:col>
      <xdr:colOff>285750</xdr:colOff>
      <xdr:row>67</xdr:row>
      <xdr:rowOff>85724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C0B556-7665-4A1D-A8F9-E53FD36BAE8E}"/>
            </a:ext>
          </a:extLst>
        </xdr:cNvPr>
        <xdr:cNvSpPr/>
      </xdr:nvSpPr>
      <xdr:spPr>
        <a:xfrm>
          <a:off x="10296525" y="12820649"/>
          <a:ext cx="40957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438150</xdr:colOff>
      <xdr:row>5</xdr:row>
      <xdr:rowOff>28575</xdr:rowOff>
    </xdr:from>
    <xdr:to>
      <xdr:col>11</xdr:col>
      <xdr:colOff>819150</xdr:colOff>
      <xdr:row>20</xdr:row>
      <xdr:rowOff>142875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BBF0276-5C44-43E7-BF69-9DE5E0F00068}"/>
            </a:ext>
          </a:extLst>
        </xdr:cNvPr>
        <xdr:cNvSpPr txBox="1"/>
      </xdr:nvSpPr>
      <xdr:spPr>
        <a:xfrm>
          <a:off x="8724900" y="990600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mayo 2022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las Obligaciones con el Público alcanzaron los $10,208 millones de dólares, registrando un incremento mensual de $ 219,68 millones de dólares, lo que representa el 2,20% en crecimiento porcentual.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37 Cooperativas crecieron en mayo 2022.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porcentaje de crecimiento se registró en 4 Cooperativas con el 5%.</a:t>
          </a:r>
          <a:endParaRPr lang="es-EC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3 Cooperativas que decrecieron este mes de análisis, siendo el porcentaje más elevado del -1% en 2 de ellas.</a:t>
          </a:r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8</xdr:col>
      <xdr:colOff>114301</xdr:colOff>
      <xdr:row>19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F5786F14-D4C5-4528-A8C1-058EE4B6D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581025"/>
          <a:ext cx="8401050" cy="3048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895350</xdr:colOff>
      <xdr:row>1</xdr:row>
      <xdr:rowOff>57150</xdr:rowOff>
    </xdr:from>
    <xdr:to>
      <xdr:col>10</xdr:col>
      <xdr:colOff>1019175</xdr:colOff>
      <xdr:row>2</xdr:row>
      <xdr:rowOff>152400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180E26-70E3-4F90-AB9F-F613F07FC736}"/>
            </a:ext>
          </a:extLst>
        </xdr:cNvPr>
        <xdr:cNvSpPr/>
      </xdr:nvSpPr>
      <xdr:spPr>
        <a:xfrm>
          <a:off x="102489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0</xdr:colOff>
      <xdr:row>21</xdr:row>
      <xdr:rowOff>0</xdr:rowOff>
    </xdr:from>
    <xdr:to>
      <xdr:col>11</xdr:col>
      <xdr:colOff>123825</xdr:colOff>
      <xdr:row>22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5F689B-060A-4C28-BB6B-B4F23A434762}"/>
            </a:ext>
          </a:extLst>
        </xdr:cNvPr>
        <xdr:cNvSpPr/>
      </xdr:nvSpPr>
      <xdr:spPr>
        <a:xfrm>
          <a:off x="10420350" y="401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9525</xdr:colOff>
      <xdr:row>65</xdr:row>
      <xdr:rowOff>9524</xdr:rowOff>
    </xdr:from>
    <xdr:to>
      <xdr:col>10</xdr:col>
      <xdr:colOff>409574</xdr:colOff>
      <xdr:row>67</xdr:row>
      <xdr:rowOff>57150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6333C7-D04F-4598-A6D3-21E2C89DA722}"/>
            </a:ext>
          </a:extLst>
        </xdr:cNvPr>
        <xdr:cNvSpPr/>
      </xdr:nvSpPr>
      <xdr:spPr>
        <a:xfrm>
          <a:off x="10429875" y="12820649"/>
          <a:ext cx="400049" cy="4381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180975</xdr:colOff>
      <xdr:row>3</xdr:row>
      <xdr:rowOff>152400</xdr:rowOff>
    </xdr:from>
    <xdr:to>
      <xdr:col>11</xdr:col>
      <xdr:colOff>819150</xdr:colOff>
      <xdr:row>20</xdr:row>
      <xdr:rowOff>114300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F8658965-9095-46BF-800C-263406EB913C}"/>
            </a:ext>
          </a:extLst>
        </xdr:cNvPr>
        <xdr:cNvSpPr txBox="1"/>
      </xdr:nvSpPr>
      <xdr:spPr>
        <a:xfrm>
          <a:off x="8467725" y="733425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mayo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la Vista es de $ 2,315 millones de dólares; es decir, registró un crecimiento de $ 33,84 millones de dólares de marzo a abril 2022, lo que representa el 1,48%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8% es el mayor porcentaje de crecimiento registrado de este grupo contable en 1 Cooperativa socia.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2% y el 7% de crecimiento se ubicaron 13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12 socias que crecieron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por último, podemos identificar un decrecimiento en 14 cooperativas socias, siendo el -6% el porcentaje mayor de decrecimiento en 1 cooperativa.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66675</xdr:colOff>
      <xdr:row>19</xdr:row>
      <xdr:rowOff>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D9048C72-1055-480E-AC06-EBBA78BE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353425" cy="304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914400</xdr:colOff>
      <xdr:row>1</xdr:row>
      <xdr:rowOff>38100</xdr:rowOff>
    </xdr:from>
    <xdr:to>
      <xdr:col>10</xdr:col>
      <xdr:colOff>1038225</xdr:colOff>
      <xdr:row>2</xdr:row>
      <xdr:rowOff>133350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E9E430-9026-4686-A73C-38BA2C40637A}"/>
            </a:ext>
          </a:extLst>
        </xdr:cNvPr>
        <xdr:cNvSpPr/>
      </xdr:nvSpPr>
      <xdr:spPr>
        <a:xfrm>
          <a:off x="102679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4</xdr:row>
      <xdr:rowOff>28575</xdr:rowOff>
    </xdr:from>
    <xdr:to>
      <xdr:col>11</xdr:col>
      <xdr:colOff>866775</xdr:colOff>
      <xdr:row>20</xdr:row>
      <xdr:rowOff>180975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1BE665C-2D2F-4AB0-A2CF-87A4C7B0978A}"/>
            </a:ext>
          </a:extLst>
        </xdr:cNvPr>
        <xdr:cNvSpPr txBox="1"/>
      </xdr:nvSpPr>
      <xdr:spPr>
        <a:xfrm>
          <a:off x="8515350" y="8001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mayo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Plazo es de $ 7,757 millones de dólares; es decir, registró un crecimiento de $ 185,11 millones de dólares de abril a mayo 2022, lo que representa el 2,44%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6% es el mayor porcentaje de crecimiento registrado de este grupo contable en 2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2% y el 4% de crecimiento se ubicaron 17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16 cooperativas registran un crecimiento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finalmente 5 socias registran una disminución en esta  subcuenta, siendo el -2% el porcentaje de mayor decrecimiento en 2 de ellas.</a:t>
          </a:r>
        </a:p>
      </xdr:txBody>
    </xdr:sp>
    <xdr:clientData/>
  </xdr:twoCellAnchor>
  <xdr:twoCellAnchor>
    <xdr:from>
      <xdr:col>9</xdr:col>
      <xdr:colOff>933450</xdr:colOff>
      <xdr:row>21</xdr:row>
      <xdr:rowOff>171450</xdr:rowOff>
    </xdr:from>
    <xdr:to>
      <xdr:col>10</xdr:col>
      <xdr:colOff>1057275</xdr:colOff>
      <xdr:row>23</xdr:row>
      <xdr:rowOff>76200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3F6CB2-47CF-4F4C-B12D-9B7651F1F31A}"/>
            </a:ext>
          </a:extLst>
        </xdr:cNvPr>
        <xdr:cNvSpPr/>
      </xdr:nvSpPr>
      <xdr:spPr>
        <a:xfrm>
          <a:off x="10287000" y="41814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200026</xdr:colOff>
      <xdr:row>65</xdr:row>
      <xdr:rowOff>9524</xdr:rowOff>
    </xdr:from>
    <xdr:to>
      <xdr:col>10</xdr:col>
      <xdr:colOff>647700</xdr:colOff>
      <xdr:row>67</xdr:row>
      <xdr:rowOff>95250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997428-EC3F-48B1-89D9-ED3194084ABC}"/>
            </a:ext>
          </a:extLst>
        </xdr:cNvPr>
        <xdr:cNvSpPr/>
      </xdr:nvSpPr>
      <xdr:spPr>
        <a:xfrm>
          <a:off x="10620376" y="12820649"/>
          <a:ext cx="447674" cy="4762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85725</xdr:colOff>
      <xdr:row>19</xdr:row>
      <xdr:rowOff>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1710AD59-AD5F-4F86-9D44-E65AF61B3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372475" cy="3048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3</xdr:row>
      <xdr:rowOff>171449</xdr:rowOff>
    </xdr:from>
    <xdr:to>
      <xdr:col>11</xdr:col>
      <xdr:colOff>962025</xdr:colOff>
      <xdr:row>19</xdr:row>
      <xdr:rowOff>123824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75A5F4AD-44F4-488C-822F-0602BAE91EDE}"/>
            </a:ext>
          </a:extLst>
        </xdr:cNvPr>
        <xdr:cNvSpPr txBox="1"/>
      </xdr:nvSpPr>
      <xdr:spPr>
        <a:xfrm>
          <a:off x="8496300" y="752474"/>
          <a:ext cx="3952875" cy="300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 mes de mayo del 2022, el patrimonio tiene un saldo de $1,621 millones de dólares, que representa un incremento de 14,53 millones de dólares con relación al mes de abril 2022 (0,90% mensual).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 sociasa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que registraron un mayor incremento del 4% y 3%.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17 cooperativas registraron un crecimiento del 1% y el 2%.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20 socias que registraron un crecimiento menor al 1%.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finalmente, 1 cooperativa no ha registrado variación para este mes de análisis.</a:t>
          </a:r>
        </a:p>
      </xdr:txBody>
    </xdr:sp>
    <xdr:clientData/>
  </xdr:twoCellAnchor>
  <xdr:twoCellAnchor>
    <xdr:from>
      <xdr:col>9</xdr:col>
      <xdr:colOff>552450</xdr:colOff>
      <xdr:row>1</xdr:row>
      <xdr:rowOff>19050</xdr:rowOff>
    </xdr:from>
    <xdr:to>
      <xdr:col>10</xdr:col>
      <xdr:colOff>676275</xdr:colOff>
      <xdr:row>2</xdr:row>
      <xdr:rowOff>114300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E1D3C-4A9A-4291-BBF0-2EDB0A2E07F5}"/>
            </a:ext>
          </a:extLst>
        </xdr:cNvPr>
        <xdr:cNvSpPr/>
      </xdr:nvSpPr>
      <xdr:spPr>
        <a:xfrm>
          <a:off x="99060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533400</xdr:colOff>
      <xdr:row>20</xdr:row>
      <xdr:rowOff>114300</xdr:rowOff>
    </xdr:from>
    <xdr:to>
      <xdr:col>10</xdr:col>
      <xdr:colOff>657225</xdr:colOff>
      <xdr:row>22</xdr:row>
      <xdr:rowOff>19050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F360E3-F4E1-46AD-B5A5-1EE9F7E0BDD7}"/>
            </a:ext>
          </a:extLst>
        </xdr:cNvPr>
        <xdr:cNvSpPr/>
      </xdr:nvSpPr>
      <xdr:spPr>
        <a:xfrm>
          <a:off x="9886950" y="39338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838200</xdr:colOff>
      <xdr:row>64</xdr:row>
      <xdr:rowOff>152400</xdr:rowOff>
    </xdr:from>
    <xdr:to>
      <xdr:col>10</xdr:col>
      <xdr:colOff>190500</xdr:colOff>
      <xdr:row>67</xdr:row>
      <xdr:rowOff>85726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B3D912-1920-4272-ABBA-B3C0AB5BFE37}"/>
            </a:ext>
          </a:extLst>
        </xdr:cNvPr>
        <xdr:cNvSpPr/>
      </xdr:nvSpPr>
      <xdr:spPr>
        <a:xfrm>
          <a:off x="10191750" y="13039725"/>
          <a:ext cx="419100" cy="523876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8</xdr:col>
      <xdr:colOff>38101</xdr:colOff>
      <xdr:row>19</xdr:row>
      <xdr:rowOff>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3A516441-3F42-4EE4-8EC7-24E108D34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581025"/>
          <a:ext cx="8324850" cy="3048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75CA26-2375-46BB-803A-C71C48475FB0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571500</xdr:colOff>
      <xdr:row>3</xdr:row>
      <xdr:rowOff>161925</xdr:rowOff>
    </xdr:from>
    <xdr:to>
      <xdr:col>10</xdr:col>
      <xdr:colOff>295276</xdr:colOff>
      <xdr:row>19</xdr:row>
      <xdr:rowOff>90488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E898769-1EC7-4DFC-9167-F743D45B6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4A264A-08CA-422A-975E-535E30C1C16A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238126</xdr:colOff>
      <xdr:row>21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3CC3DD30-2CD0-46D6-9130-4CD8F02AD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7905750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676275</xdr:colOff>
      <xdr:row>0</xdr:row>
      <xdr:rowOff>171450</xdr:rowOff>
    </xdr:from>
    <xdr:to>
      <xdr:col>10</xdr:col>
      <xdr:colOff>800100</xdr:colOff>
      <xdr:row>2</xdr:row>
      <xdr:rowOff>76200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DC2FCF-BCA9-4E86-9B6E-A64FC4F1D52F}"/>
            </a:ext>
          </a:extLst>
        </xdr:cNvPr>
        <xdr:cNvSpPr/>
      </xdr:nvSpPr>
      <xdr:spPr>
        <a:xfrm>
          <a:off x="10029825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200025</xdr:colOff>
      <xdr:row>3</xdr:row>
      <xdr:rowOff>114299</xdr:rowOff>
    </xdr:from>
    <xdr:to>
      <xdr:col>11</xdr:col>
      <xdr:colOff>838200</xdr:colOff>
      <xdr:row>21</xdr:row>
      <xdr:rowOff>19050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89386DF-4CF8-4675-8A4C-5599A1279593}"/>
            </a:ext>
          </a:extLst>
        </xdr:cNvPr>
        <xdr:cNvSpPr txBox="1"/>
      </xdr:nvSpPr>
      <xdr:spPr>
        <a:xfrm>
          <a:off x="8486775" y="695324"/>
          <a:ext cx="3838575" cy="3333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mayo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del Capital Social cierra en $ 528 millones de dólares; es decir, registró un crecimiento de $ 7,17 millones de dólares de abril a mayo 2022, lo que representa el 1,38%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identificar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5% es el mayor porcentaje de crecimiento registrado de este grupo contable en 2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rango del 2% al 4% han crecido un total de 3 cooperativas.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30 cooperativas registran un crecimiento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por último, podemos identificar un decrecimiento en 5 cooperativas, siendo el -0,17% el porcentaje de mayor decrecimiento en una de ellas.</a:t>
          </a:r>
        </a:p>
      </xdr:txBody>
    </xdr:sp>
    <xdr:clientData/>
  </xdr:twoCellAnchor>
  <xdr:twoCellAnchor>
    <xdr:from>
      <xdr:col>9</xdr:col>
      <xdr:colOff>809625</xdr:colOff>
      <xdr:row>64</xdr:row>
      <xdr:rowOff>161925</xdr:rowOff>
    </xdr:from>
    <xdr:to>
      <xdr:col>10</xdr:col>
      <xdr:colOff>200025</xdr:colOff>
      <xdr:row>67</xdr:row>
      <xdr:rowOff>47625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DE59B1-D143-4E20-9925-21BB55DBBFF7}"/>
            </a:ext>
          </a:extLst>
        </xdr:cNvPr>
        <xdr:cNvSpPr/>
      </xdr:nvSpPr>
      <xdr:spPr>
        <a:xfrm>
          <a:off x="10163175" y="12763500"/>
          <a:ext cx="457200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885825</xdr:colOff>
      <xdr:row>22</xdr:row>
      <xdr:rowOff>104775</xdr:rowOff>
    </xdr:from>
    <xdr:to>
      <xdr:col>10</xdr:col>
      <xdr:colOff>1009650</xdr:colOff>
      <xdr:row>24</xdr:row>
      <xdr:rowOff>9525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62A7F9-C290-48F1-90B0-844F1890BB32}"/>
            </a:ext>
          </a:extLst>
        </xdr:cNvPr>
        <xdr:cNvSpPr/>
      </xdr:nvSpPr>
      <xdr:spPr>
        <a:xfrm>
          <a:off x="10239375" y="43148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66675</xdr:colOff>
      <xdr:row>19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D9DE3D02-2F91-4815-9E2D-97A6FEE1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353425" cy="3048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1019175</xdr:colOff>
      <xdr:row>1</xdr:row>
      <xdr:rowOff>38100</xdr:rowOff>
    </xdr:from>
    <xdr:to>
      <xdr:col>11</xdr:col>
      <xdr:colOff>76200</xdr:colOff>
      <xdr:row>2</xdr:row>
      <xdr:rowOff>133350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3AB083-AC9E-4CAA-86B2-276FFAF89131}"/>
            </a:ext>
          </a:extLst>
        </xdr:cNvPr>
        <xdr:cNvSpPr/>
      </xdr:nvSpPr>
      <xdr:spPr>
        <a:xfrm>
          <a:off x="10372725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314326</xdr:colOff>
      <xdr:row>4</xdr:row>
      <xdr:rowOff>57150</xdr:rowOff>
    </xdr:from>
    <xdr:to>
      <xdr:col>11</xdr:col>
      <xdr:colOff>981076</xdr:colOff>
      <xdr:row>20</xdr:row>
      <xdr:rowOff>19050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4E1A064D-036B-4F94-BA3F-2EC809AE1407}"/>
            </a:ext>
          </a:extLst>
        </xdr:cNvPr>
        <xdr:cNvSpPr txBox="1"/>
      </xdr:nvSpPr>
      <xdr:spPr>
        <a:xfrm>
          <a:off x="8601076" y="828675"/>
          <a:ext cx="3867150" cy="300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mayo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Reservas cerró con $ 984 millones de dólares; es decir, registró un crecimiento de $ 8,80 millones de dólares de abril a mayo 2022, lo que representa el 0,90%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identificar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11% es el mayor porcentaje de crecimiento registrado de este grupo contable en 1 Cooperativa socia.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Entre el 2% y el 5% han crecido 6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0,01% y el 1% de crecimiento se ubicaron 30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 socias no registraron variación para este mes de análisis.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Ninguna socia registra decrecimiento para este mes de análisis.</a:t>
          </a:r>
        </a:p>
      </xdr:txBody>
    </xdr:sp>
    <xdr:clientData/>
  </xdr:twoCellAnchor>
  <xdr:twoCellAnchor>
    <xdr:from>
      <xdr:col>9</xdr:col>
      <xdr:colOff>1009650</xdr:colOff>
      <xdr:row>20</xdr:row>
      <xdr:rowOff>180975</xdr:rowOff>
    </xdr:from>
    <xdr:to>
      <xdr:col>11</xdr:col>
      <xdr:colOff>66675</xdr:colOff>
      <xdr:row>22</xdr:row>
      <xdr:rowOff>85725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DC093A-6E39-406A-9F37-84B4B5874549}"/>
            </a:ext>
          </a:extLst>
        </xdr:cNvPr>
        <xdr:cNvSpPr/>
      </xdr:nvSpPr>
      <xdr:spPr>
        <a:xfrm>
          <a:off x="103632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1009650</xdr:colOff>
      <xdr:row>64</xdr:row>
      <xdr:rowOff>142875</xdr:rowOff>
    </xdr:from>
    <xdr:to>
      <xdr:col>10</xdr:col>
      <xdr:colOff>352425</xdr:colOff>
      <xdr:row>66</xdr:row>
      <xdr:rowOff>152400</xdr:rowOff>
    </xdr:to>
    <xdr:sp macro="" textlink="">
      <xdr:nvSpPr>
        <xdr:cNvPr id="8" name="Flecha: hacia arriba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C0F367-A85E-48D6-BE25-787432CF9701}"/>
            </a:ext>
          </a:extLst>
        </xdr:cNvPr>
        <xdr:cNvSpPr/>
      </xdr:nvSpPr>
      <xdr:spPr>
        <a:xfrm>
          <a:off x="10363200" y="13030200"/>
          <a:ext cx="409575" cy="4095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8</xdr:col>
      <xdr:colOff>57151</xdr:colOff>
      <xdr:row>19</xdr:row>
      <xdr:rowOff>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EADEF482-12A5-4FE2-9561-7A2FB44B7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581025"/>
          <a:ext cx="8343900" cy="3048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0AF506-DED7-4BB9-9A46-1E24CCA60D06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76200</xdr:colOff>
      <xdr:row>3</xdr:row>
      <xdr:rowOff>161925</xdr:rowOff>
    </xdr:from>
    <xdr:to>
      <xdr:col>11</xdr:col>
      <xdr:colOff>866776</xdr:colOff>
      <xdr:row>19</xdr:row>
      <xdr:rowOff>90488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9152BA-6C75-44D4-ADCA-8414DCB2D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285750</xdr:colOff>
      <xdr:row>31</xdr:row>
      <xdr:rowOff>95250</xdr:rowOff>
    </xdr:from>
    <xdr:to>
      <xdr:col>10</xdr:col>
      <xdr:colOff>676275</xdr:colOff>
      <xdr:row>33</xdr:row>
      <xdr:rowOff>133350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06EC7C-05B1-40F8-A00E-96D6DC23E8A3}"/>
            </a:ext>
          </a:extLst>
        </xdr:cNvPr>
        <xdr:cNvSpPr/>
      </xdr:nvSpPr>
      <xdr:spPr>
        <a:xfrm>
          <a:off x="10706100" y="66389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790575</xdr:colOff>
      <xdr:row>21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CC451B4A-BC2B-422B-B607-CDCEB9D2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010525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848B29-D25D-42DF-95C4-9A9E15B0C800}"/>
            </a:ext>
          </a:extLst>
        </xdr:cNvPr>
        <xdr:cNvSpPr/>
      </xdr:nvSpPr>
      <xdr:spPr>
        <a:xfrm>
          <a:off x="1101090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1057275</xdr:colOff>
      <xdr:row>4</xdr:row>
      <xdr:rowOff>57150</xdr:rowOff>
    </xdr:from>
    <xdr:to>
      <xdr:col>11</xdr:col>
      <xdr:colOff>781051</xdr:colOff>
      <xdr:row>19</xdr:row>
      <xdr:rowOff>176213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A4BAF48-0BAF-48FA-A292-3D021FF9B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48280F-C4D7-40E0-B50A-9F1C99A3F21E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7</xdr:col>
      <xdr:colOff>704851</xdr:colOff>
      <xdr:row>21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AED501F5-00C7-4BC8-A247-FC5DD2AB8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7924800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3</xdr:row>
      <xdr:rowOff>161926</xdr:rowOff>
    </xdr:from>
    <xdr:to>
      <xdr:col>11</xdr:col>
      <xdr:colOff>876300</xdr:colOff>
      <xdr:row>19</xdr:row>
      <xdr:rowOff>47626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2AFC1A2-0C75-4670-AC37-E54374E798F9}"/>
            </a:ext>
          </a:extLst>
        </xdr:cNvPr>
        <xdr:cNvSpPr txBox="1"/>
      </xdr:nvSpPr>
      <xdr:spPr>
        <a:xfrm>
          <a:off x="8524875" y="742951"/>
          <a:ext cx="3838575" cy="2933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 mayo 2022, se puede observar un total de Activos de $12,679 millones de dólares, que es superior al mes de abril 2022 en $246,41 millones de dólares, es decir, se produjo un crecimiento mensual del 1,98%. </a:t>
          </a:r>
        </a:p>
        <a:p>
          <a:pPr algn="just" eaLnBrk="1" fontAlgn="auto" latinLnBrk="0" hangingPunct="1"/>
          <a:endParaRPr lang="es-EC">
            <a:solidFill>
              <a:srgbClr val="FF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3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4%.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14 Cooperativas crecieron entre un 2% y 3%.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21 Cooperativas socias crecieron entre el 0,01% y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 Cooperativas registraron un decrecimiento porcentual en mayo 2022, el más alto del -1% en 1 de ellas.</a:t>
          </a:r>
        </a:p>
      </xdr:txBody>
    </xdr:sp>
    <xdr:clientData/>
  </xdr:twoCellAnchor>
  <xdr:twoCellAnchor>
    <xdr:from>
      <xdr:col>9</xdr:col>
      <xdr:colOff>361950</xdr:colOff>
      <xdr:row>0</xdr:row>
      <xdr:rowOff>114300</xdr:rowOff>
    </xdr:from>
    <xdr:to>
      <xdr:col>10</xdr:col>
      <xdr:colOff>485775</xdr:colOff>
      <xdr:row>2</xdr:row>
      <xdr:rowOff>19050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B7949A-1DD3-49D7-B457-8EE0CC5A34A0}"/>
            </a:ext>
          </a:extLst>
        </xdr:cNvPr>
        <xdr:cNvSpPr/>
      </xdr:nvSpPr>
      <xdr:spPr>
        <a:xfrm>
          <a:off x="9715500" y="1143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485775</xdr:colOff>
      <xdr:row>21</xdr:row>
      <xdr:rowOff>0</xdr:rowOff>
    </xdr:from>
    <xdr:to>
      <xdr:col>10</xdr:col>
      <xdr:colOff>609600</xdr:colOff>
      <xdr:row>22</xdr:row>
      <xdr:rowOff>95250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8FC7DE-E74F-40F7-9638-73B9E977BEF5}"/>
            </a:ext>
          </a:extLst>
        </xdr:cNvPr>
        <xdr:cNvSpPr/>
      </xdr:nvSpPr>
      <xdr:spPr>
        <a:xfrm>
          <a:off x="9839325" y="401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10</xdr:col>
      <xdr:colOff>19050</xdr:colOff>
      <xdr:row>65</xdr:row>
      <xdr:rowOff>0</xdr:rowOff>
    </xdr:from>
    <xdr:to>
      <xdr:col>10</xdr:col>
      <xdr:colOff>576115</xdr:colOff>
      <xdr:row>67</xdr:row>
      <xdr:rowOff>121583</xdr:rowOff>
    </xdr:to>
    <xdr:pic>
      <xdr:nvPicPr>
        <xdr:cNvPr id="8" name="Imagen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D8E0A9-1DEF-4D6C-9430-A52A26F47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39400" y="12811125"/>
          <a:ext cx="557065" cy="51210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</xdr:row>
      <xdr:rowOff>0</xdr:rowOff>
    </xdr:from>
    <xdr:to>
      <xdr:col>8</xdr:col>
      <xdr:colOff>247651</xdr:colOff>
      <xdr:row>19</xdr:row>
      <xdr:rowOff>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8200D1BF-66A1-439E-9290-626CE2DD4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534400" cy="304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528AF4-C82C-4756-A5CB-D364979D8A63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657224</xdr:colOff>
      <xdr:row>3</xdr:row>
      <xdr:rowOff>90485</xdr:rowOff>
    </xdr:from>
    <xdr:to>
      <xdr:col>11</xdr:col>
      <xdr:colOff>723899</xdr:colOff>
      <xdr:row>47</xdr:row>
      <xdr:rowOff>85724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23341C-9473-48B4-8351-3DC2839D22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49</xdr:row>
      <xdr:rowOff>47625</xdr:rowOff>
    </xdr:from>
    <xdr:to>
      <xdr:col>8</xdr:col>
      <xdr:colOff>733425</xdr:colOff>
      <xdr:row>51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662C26-872B-42CA-BB3A-9C28E918D33C}"/>
            </a:ext>
          </a:extLst>
        </xdr:cNvPr>
        <xdr:cNvSpPr/>
      </xdr:nvSpPr>
      <xdr:spPr>
        <a:xfrm>
          <a:off x="8629650" y="94202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123825</xdr:colOff>
      <xdr:row>3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21097F-1DE9-4C4E-8F93-D925A498D01D}"/>
            </a:ext>
          </a:extLst>
        </xdr:cNvPr>
        <xdr:cNvSpPr/>
      </xdr:nvSpPr>
      <xdr:spPr>
        <a:xfrm>
          <a:off x="82867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409575</xdr:colOff>
      <xdr:row>5</xdr:row>
      <xdr:rowOff>76199</xdr:rowOff>
    </xdr:from>
    <xdr:to>
      <xdr:col>11</xdr:col>
      <xdr:colOff>723901</xdr:colOff>
      <xdr:row>23</xdr:row>
      <xdr:rowOff>19049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91A38100-6B39-43E1-9142-76E18EB7DEBA}"/>
            </a:ext>
          </a:extLst>
        </xdr:cNvPr>
        <xdr:cNvSpPr txBox="1"/>
      </xdr:nvSpPr>
      <xdr:spPr>
        <a:xfrm>
          <a:off x="7629525" y="1038224"/>
          <a:ext cx="4581526" cy="3400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Grado de Absorción, producto de la relación de los gastos operativos con el margen neto financiero a nivel mensual, aumentó su porcentaje en 0,14% y a nivel de los parámetros de "Visor Estratégico" se ubica en estado </a:t>
          </a:r>
          <a:r>
            <a:rPr lang="es-EC" sz="11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ya que, en abril 2022 cerró en 83,89% y al mes de mayo</a:t>
          </a:r>
          <a:r>
            <a:rPr lang="es-EC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2022 cerró con el 84,03%.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Analizando el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detalle de las socias, la Cooperativa con el indicador más bajo de grado de absorción cerró con 47,54%; mientras que, el porcentaje más elevado de esta razón financiera se ubicó en el 139,21%.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u="non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 acuerdo a los parámetros de Visor Estratégico, se ubican en el rango </a:t>
          </a:r>
          <a:r>
            <a:rPr lang="es-EC" sz="1100" b="1" u="none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(&lt;80%) 11 socias, en el rango </a:t>
          </a:r>
          <a:r>
            <a:rPr lang="es-EC" sz="1100" b="1" u="none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(&gt;=80% y &lt;=95%) 15 cooperativas y en el rango </a:t>
          </a:r>
          <a:r>
            <a:rPr lang="es-EC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deficiente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(&gt;95) 14 cooperativas socias.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="0" u="non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Comparando los resultados del mes anterior y el mes de análisis, se puede observar que de las 40 socias; 26 entidades cerraron con un mejor porcentaje en este indicador y el resto de cooperativas aumentaron su porcentaje.</a:t>
          </a:r>
          <a:endParaRPr lang="es-EC" sz="1100" u="non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47625</xdr:colOff>
      <xdr:row>66</xdr:row>
      <xdr:rowOff>0</xdr:rowOff>
    </xdr:from>
    <xdr:to>
      <xdr:col>8</xdr:col>
      <xdr:colOff>495300</xdr:colOff>
      <xdr:row>67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56E986-4F2E-4B5A-A140-952752B1E0D3}"/>
            </a:ext>
          </a:extLst>
        </xdr:cNvPr>
        <xdr:cNvSpPr/>
      </xdr:nvSpPr>
      <xdr:spPr>
        <a:xfrm>
          <a:off x="8334375" y="12811125"/>
          <a:ext cx="447675" cy="5143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238125</xdr:colOff>
      <xdr:row>19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B1DC13D3-041F-4D5F-AB8D-28BDF9E09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458075" cy="304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819150</xdr:colOff>
      <xdr:row>65</xdr:row>
      <xdr:rowOff>0</xdr:rowOff>
    </xdr:from>
    <xdr:to>
      <xdr:col>8</xdr:col>
      <xdr:colOff>209550</xdr:colOff>
      <xdr:row>66</xdr:row>
      <xdr:rowOff>161925</xdr:rowOff>
    </xdr:to>
    <xdr:sp macro="" textlink="">
      <xdr:nvSpPr>
        <xdr:cNvPr id="3" name="Flecha: hacia arrib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CCF1FF-5932-4F25-9DC3-2E0B507905B2}"/>
            </a:ext>
          </a:extLst>
        </xdr:cNvPr>
        <xdr:cNvSpPr/>
      </xdr:nvSpPr>
      <xdr:spPr>
        <a:xfrm>
          <a:off x="8039100" y="12753975"/>
          <a:ext cx="457200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0</xdr:colOff>
      <xdr:row>2</xdr:row>
      <xdr:rowOff>0</xdr:rowOff>
    </xdr:from>
    <xdr:to>
      <xdr:col>9</xdr:col>
      <xdr:colOff>123825</xdr:colOff>
      <xdr:row>3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6F4033-FAF5-4E1D-9550-953E1D24D1BB}"/>
            </a:ext>
          </a:extLst>
        </xdr:cNvPr>
        <xdr:cNvSpPr/>
      </xdr:nvSpPr>
      <xdr:spPr>
        <a:xfrm>
          <a:off x="82867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951CF3CC-5CC2-42EF-BCBA-96FD7EC70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1057275</xdr:colOff>
      <xdr:row>1</xdr:row>
      <xdr:rowOff>38100</xdr:rowOff>
    </xdr:from>
    <xdr:to>
      <xdr:col>9</xdr:col>
      <xdr:colOff>114300</xdr:colOff>
      <xdr:row>2</xdr:row>
      <xdr:rowOff>133350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07D0F9-6E97-4233-A223-68270FFC4DED}"/>
            </a:ext>
          </a:extLst>
        </xdr:cNvPr>
        <xdr:cNvSpPr/>
      </xdr:nvSpPr>
      <xdr:spPr>
        <a:xfrm>
          <a:off x="8277225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923925</xdr:colOff>
      <xdr:row>65</xdr:row>
      <xdr:rowOff>0</xdr:rowOff>
    </xdr:from>
    <xdr:to>
      <xdr:col>8</xdr:col>
      <xdr:colOff>247650</xdr:colOff>
      <xdr:row>67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5C4EE5-4CB0-49F1-8BB2-57BAFDE4FD4B}"/>
            </a:ext>
          </a:extLst>
        </xdr:cNvPr>
        <xdr:cNvSpPr/>
      </xdr:nvSpPr>
      <xdr:spPr>
        <a:xfrm>
          <a:off x="8143875" y="12820650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2FEEB7BA-8AB8-4BEC-B481-486E1A187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123825</xdr:colOff>
      <xdr:row>3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174206-EC8C-436C-B717-2B19F7D02DA7}"/>
            </a:ext>
          </a:extLst>
        </xdr:cNvPr>
        <xdr:cNvSpPr/>
      </xdr:nvSpPr>
      <xdr:spPr>
        <a:xfrm>
          <a:off x="82867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866775</xdr:colOff>
      <xdr:row>66</xdr:row>
      <xdr:rowOff>28575</xdr:rowOff>
    </xdr:from>
    <xdr:to>
      <xdr:col>8</xdr:col>
      <xdr:colOff>190500</xdr:colOff>
      <xdr:row>68</xdr:row>
      <xdr:rowOff>85725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CCBDAD-1CF4-4130-843A-36F09016D0A3}"/>
            </a:ext>
          </a:extLst>
        </xdr:cNvPr>
        <xdr:cNvSpPr/>
      </xdr:nvSpPr>
      <xdr:spPr>
        <a:xfrm>
          <a:off x="8086725" y="130397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B4E2A5DC-E5D7-436B-90B2-0B3018C78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1</xdr:row>
      <xdr:rowOff>66675</xdr:rowOff>
    </xdr:from>
    <xdr:to>
      <xdr:col>9</xdr:col>
      <xdr:colOff>180975</xdr:colOff>
      <xdr:row>2</xdr:row>
      <xdr:rowOff>161925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6269DA-7414-4442-9A8C-5EF9B5AE1F54}"/>
            </a:ext>
          </a:extLst>
        </xdr:cNvPr>
        <xdr:cNvSpPr/>
      </xdr:nvSpPr>
      <xdr:spPr>
        <a:xfrm>
          <a:off x="8343900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180975</xdr:colOff>
      <xdr:row>66</xdr:row>
      <xdr:rowOff>0</xdr:rowOff>
    </xdr:from>
    <xdr:to>
      <xdr:col>8</xdr:col>
      <xdr:colOff>571500</xdr:colOff>
      <xdr:row>67</xdr:row>
      <xdr:rowOff>123826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0EFA63-391A-40A0-A478-127A5C80E6FB}"/>
            </a:ext>
          </a:extLst>
        </xdr:cNvPr>
        <xdr:cNvSpPr/>
      </xdr:nvSpPr>
      <xdr:spPr>
        <a:xfrm>
          <a:off x="8467725" y="13011150"/>
          <a:ext cx="390525" cy="3238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DD055E5C-9537-4626-8D7D-18DB5A314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123825</xdr:colOff>
      <xdr:row>3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B9423C-6B3A-40A1-A12A-74D690A0E9B2}"/>
            </a:ext>
          </a:extLst>
        </xdr:cNvPr>
        <xdr:cNvSpPr/>
      </xdr:nvSpPr>
      <xdr:spPr>
        <a:xfrm>
          <a:off x="82867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876300</xdr:colOff>
      <xdr:row>66</xdr:row>
      <xdr:rowOff>0</xdr:rowOff>
    </xdr:from>
    <xdr:to>
      <xdr:col>8</xdr:col>
      <xdr:colOff>200025</xdr:colOff>
      <xdr:row>67</xdr:row>
      <xdr:rowOff>180975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9788F3-7AF9-4855-BA7A-0E89CB46E398}"/>
            </a:ext>
          </a:extLst>
        </xdr:cNvPr>
        <xdr:cNvSpPr/>
      </xdr:nvSpPr>
      <xdr:spPr>
        <a:xfrm>
          <a:off x="8096250" y="13011150"/>
          <a:ext cx="390525" cy="3810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FBDD6E43-CFE8-4D37-888C-DE4C7607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123825</xdr:colOff>
      <xdr:row>3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B5591-3D2F-435A-B9E3-D99153CF11D5}"/>
            </a:ext>
          </a:extLst>
        </xdr:cNvPr>
        <xdr:cNvSpPr/>
      </xdr:nvSpPr>
      <xdr:spPr>
        <a:xfrm>
          <a:off x="82867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904875</xdr:colOff>
      <xdr:row>66</xdr:row>
      <xdr:rowOff>0</xdr:rowOff>
    </xdr:from>
    <xdr:to>
      <xdr:col>8</xdr:col>
      <xdr:colOff>209550</xdr:colOff>
      <xdr:row>67</xdr:row>
      <xdr:rowOff>133350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38AE98-DE07-4951-9684-81087D474205}"/>
            </a:ext>
          </a:extLst>
        </xdr:cNvPr>
        <xdr:cNvSpPr/>
      </xdr:nvSpPr>
      <xdr:spPr>
        <a:xfrm>
          <a:off x="8124825" y="13020675"/>
          <a:ext cx="371475" cy="3333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A88A027-096A-48DF-86CD-10FAF6D6D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760942</xdr:colOff>
      <xdr:row>0</xdr:row>
      <xdr:rowOff>0</xdr:rowOff>
    </xdr:from>
    <xdr:to>
      <xdr:col>2</xdr:col>
      <xdr:colOff>617855</xdr:colOff>
      <xdr:row>3</xdr:row>
      <xdr:rowOff>199926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32758A-BC44-4651-9F2C-77F4B2178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0942" y="0"/>
          <a:ext cx="1698413" cy="792593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</xdr:row>
      <xdr:rowOff>0</xdr:rowOff>
    </xdr:from>
    <xdr:to>
      <xdr:col>12</xdr:col>
      <xdr:colOff>121708</xdr:colOff>
      <xdr:row>2</xdr:row>
      <xdr:rowOff>94192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8E21BE-A618-4A86-B7C7-6B437EFF10E4}"/>
            </a:ext>
          </a:extLst>
        </xdr:cNvPr>
        <xdr:cNvSpPr/>
      </xdr:nvSpPr>
      <xdr:spPr>
        <a:xfrm>
          <a:off x="11461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C73A7C-D79A-4A17-8654-8AA145768027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619124</xdr:colOff>
      <xdr:row>3</xdr:row>
      <xdr:rowOff>147637</xdr:rowOff>
    </xdr:from>
    <xdr:to>
      <xdr:col>10</xdr:col>
      <xdr:colOff>342900</xdr:colOff>
      <xdr:row>19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43251FD-2BC2-4161-A974-F265C584B7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9" name="Flecha: hacia arrib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2A2C5E-102D-44E2-8A9E-D2B1C22BE2F4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285750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7D8F20B5-28F0-4FE6-A536-E014E285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953375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474AC0-4A94-48A6-93D0-EC6A22C81AC5}"/>
            </a:ext>
          </a:extLst>
        </xdr:cNvPr>
        <xdr:cNvSpPr/>
      </xdr:nvSpPr>
      <xdr:spPr>
        <a:xfrm>
          <a:off x="93535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285750</xdr:colOff>
      <xdr:row>3</xdr:row>
      <xdr:rowOff>114300</xdr:rowOff>
    </xdr:from>
    <xdr:to>
      <xdr:col>11</xdr:col>
      <xdr:colOff>923925</xdr:colOff>
      <xdr:row>20</xdr:row>
      <xdr:rowOff>133350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C4021CE-A58D-4EFD-9001-AA584B98BA4B}"/>
            </a:ext>
          </a:extLst>
        </xdr:cNvPr>
        <xdr:cNvSpPr txBox="1"/>
      </xdr:nvSpPr>
      <xdr:spPr>
        <a:xfrm>
          <a:off x="8572500" y="695325"/>
          <a:ext cx="3838575" cy="3257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finalizar mayo 2022, se puede observar un total de Fondos Disponibles de $1,563 millones de dólares, que es superior al mes de abril 2022 en $43,93 millones de dólares, es decir, se produjo un crecimiento mensual del 2,89%.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37% y 25%.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 socias registraron un crecimiento entre el 10% y el 20%.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rango entre 5% y 9% han crecido un total de 4 cooperativas.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10 Cooperativas crecieron entre un 2% y 4%.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Entre el 0,01% y 1% de crecimiento se ubican 4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13 Cooperativas han registrado un decrecimiento porcentual en mayo 2022, siendo el -26 el mayor porcentaje de decrecimiento en una de ellas.</a:t>
          </a:r>
        </a:p>
      </xdr:txBody>
    </xdr:sp>
    <xdr:clientData/>
  </xdr:twoCellAnchor>
  <xdr:twoCellAnchor>
    <xdr:from>
      <xdr:col>9</xdr:col>
      <xdr:colOff>28575</xdr:colOff>
      <xdr:row>20</xdr:row>
      <xdr:rowOff>171450</xdr:rowOff>
    </xdr:from>
    <xdr:to>
      <xdr:col>10</xdr:col>
      <xdr:colOff>152400</xdr:colOff>
      <xdr:row>22</xdr:row>
      <xdr:rowOff>76200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08152F-72E5-43FC-8CA5-C468CE2F0A01}"/>
            </a:ext>
          </a:extLst>
        </xdr:cNvPr>
        <xdr:cNvSpPr/>
      </xdr:nvSpPr>
      <xdr:spPr>
        <a:xfrm>
          <a:off x="9382125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0</xdr:colOff>
      <xdr:row>65</xdr:row>
      <xdr:rowOff>0</xdr:rowOff>
    </xdr:from>
    <xdr:to>
      <xdr:col>10</xdr:col>
      <xdr:colOff>390525</xdr:colOff>
      <xdr:row>67</xdr:row>
      <xdr:rowOff>28575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04DF02-7B51-4FF3-94F1-F67E2FD30A16}"/>
            </a:ext>
          </a:extLst>
        </xdr:cNvPr>
        <xdr:cNvSpPr/>
      </xdr:nvSpPr>
      <xdr:spPr>
        <a:xfrm>
          <a:off x="10420350" y="130016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161925</xdr:colOff>
      <xdr:row>19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324D942B-FA49-4343-92BD-3D91ECC58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448675" cy="304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2D1029-1696-484F-B0FD-1A7A31A37698}"/>
            </a:ext>
          </a:extLst>
        </xdr:cNvPr>
        <xdr:cNvSpPr/>
      </xdr:nvSpPr>
      <xdr:spPr>
        <a:xfrm>
          <a:off x="93535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257175</xdr:colOff>
      <xdr:row>2</xdr:row>
      <xdr:rowOff>190499</xdr:rowOff>
    </xdr:from>
    <xdr:to>
      <xdr:col>11</xdr:col>
      <xdr:colOff>895350</xdr:colOff>
      <xdr:row>19</xdr:row>
      <xdr:rowOff>123824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71A6C65-C2E6-4E29-83DB-8570CC546B17}"/>
            </a:ext>
          </a:extLst>
        </xdr:cNvPr>
        <xdr:cNvSpPr txBox="1"/>
      </xdr:nvSpPr>
      <xdr:spPr>
        <a:xfrm>
          <a:off x="8543925" y="581024"/>
          <a:ext cx="3838575" cy="3171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mayo 2022, se puede observar un total de Inversiones de $1,754 millones de dólares, que es superior al mes de abril 2022 en $10,91 millones de dólares, es decir, se produjo un crecimiento mensual del 0,63%.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3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23%, 17% y 15%.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rango del 2% al 10% han crecido un total de 11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12 Cooperativas socias crecieron entre el 0,01% y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 socias no han registrado variación porcentual de abril a mayo 2022.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11 Cooperativas han registrado un decrecimiento porcentual en mayo 2022, siendo el -21 el mayor porcentaje de decrecimiento en una de ellas.</a:t>
          </a:r>
        </a:p>
      </xdr:txBody>
    </xdr:sp>
    <xdr:clientData/>
  </xdr:twoCellAnchor>
  <xdr:twoCellAnchor>
    <xdr:from>
      <xdr:col>9</xdr:col>
      <xdr:colOff>247650</xdr:colOff>
      <xdr:row>64</xdr:row>
      <xdr:rowOff>123825</xdr:rowOff>
    </xdr:from>
    <xdr:to>
      <xdr:col>9</xdr:col>
      <xdr:colOff>695325</xdr:colOff>
      <xdr:row>66</xdr:row>
      <xdr:rowOff>85725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64C5E8-79D0-4D6A-BCD7-1C70A982B89E}"/>
            </a:ext>
          </a:extLst>
        </xdr:cNvPr>
        <xdr:cNvSpPr/>
      </xdr:nvSpPr>
      <xdr:spPr>
        <a:xfrm>
          <a:off x="10668000" y="12734925"/>
          <a:ext cx="447675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66675</xdr:colOff>
      <xdr:row>20</xdr:row>
      <xdr:rowOff>180975</xdr:rowOff>
    </xdr:from>
    <xdr:to>
      <xdr:col>10</xdr:col>
      <xdr:colOff>190500</xdr:colOff>
      <xdr:row>22</xdr:row>
      <xdr:rowOff>85725</xdr:rowOff>
    </xdr:to>
    <xdr:sp macro="" textlink="">
      <xdr:nvSpPr>
        <xdr:cNvPr id="8" name="Rectángulo: esquinas diagonales redondeada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0E5DE8-A960-4584-B793-603A8492489E}"/>
            </a:ext>
          </a:extLst>
        </xdr:cNvPr>
        <xdr:cNvSpPr/>
      </xdr:nvSpPr>
      <xdr:spPr>
        <a:xfrm>
          <a:off x="9420225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8</xdr:col>
      <xdr:colOff>152401</xdr:colOff>
      <xdr:row>19</xdr:row>
      <xdr:rowOff>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C5B70FB7-0872-41F3-9506-8AEA2FB4C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581025"/>
          <a:ext cx="8439150" cy="304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3</xdr:row>
      <xdr:rowOff>142875</xdr:rowOff>
    </xdr:from>
    <xdr:to>
      <xdr:col>11</xdr:col>
      <xdr:colOff>695325</xdr:colOff>
      <xdr:row>19</xdr:row>
      <xdr:rowOff>66675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22832B1-3A0B-4866-B03F-BD79ACFD3D33}"/>
            </a:ext>
          </a:extLst>
        </xdr:cNvPr>
        <xdr:cNvSpPr txBox="1"/>
      </xdr:nvSpPr>
      <xdr:spPr>
        <a:xfrm>
          <a:off x="8601075" y="723900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mayo 2022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 cartera de créditos alcanzó los $8,387 millones de dólares, registrando un incremento mensual de $179,99 millones de dólares lo que representa el 2,19% en crecimiento porcentual.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sus colocaciones,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37 Cooperativas crecieron en Colocaciones en mayo 2022.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porcentaje de crecimiento se registró en 1 Cooperativa con el 6%.</a:t>
          </a:r>
          <a:endParaRPr lang="es-EC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3 Cooperativas que decrecieron este mes de análisis, siendo el -2% el porcentaje más alto de decrecimiento en una de ellas.</a:t>
          </a:r>
        </a:p>
      </xdr:txBody>
    </xdr:sp>
    <xdr:clientData/>
  </xdr:twoCellAnchor>
  <xdr:twoCellAnchor>
    <xdr:from>
      <xdr:col>9</xdr:col>
      <xdr:colOff>400050</xdr:colOff>
      <xdr:row>1</xdr:row>
      <xdr:rowOff>19050</xdr:rowOff>
    </xdr:from>
    <xdr:to>
      <xdr:col>10</xdr:col>
      <xdr:colOff>523875</xdr:colOff>
      <xdr:row>2</xdr:row>
      <xdr:rowOff>114300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0EE459-8ABA-4804-86F9-79A8FA05ECCC}"/>
            </a:ext>
          </a:extLst>
        </xdr:cNvPr>
        <xdr:cNvSpPr/>
      </xdr:nvSpPr>
      <xdr:spPr>
        <a:xfrm>
          <a:off x="97536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381000</xdr:colOff>
      <xdr:row>20</xdr:row>
      <xdr:rowOff>171450</xdr:rowOff>
    </xdr:from>
    <xdr:to>
      <xdr:col>10</xdr:col>
      <xdr:colOff>504825</xdr:colOff>
      <xdr:row>22</xdr:row>
      <xdr:rowOff>76200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54336-ADD5-40C6-9522-82B9B655895F}"/>
            </a:ext>
          </a:extLst>
        </xdr:cNvPr>
        <xdr:cNvSpPr/>
      </xdr:nvSpPr>
      <xdr:spPr>
        <a:xfrm>
          <a:off x="973455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38100</xdr:colOff>
      <xdr:row>64</xdr:row>
      <xdr:rowOff>114299</xdr:rowOff>
    </xdr:from>
    <xdr:to>
      <xdr:col>10</xdr:col>
      <xdr:colOff>476250</xdr:colOff>
      <xdr:row>67</xdr:row>
      <xdr:rowOff>9524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093574-6EFA-4FCF-9F23-4E1064D41681}"/>
            </a:ext>
          </a:extLst>
        </xdr:cNvPr>
        <xdr:cNvSpPr/>
      </xdr:nvSpPr>
      <xdr:spPr>
        <a:xfrm>
          <a:off x="10458450" y="13011149"/>
          <a:ext cx="438150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8</xdr:col>
      <xdr:colOff>171451</xdr:colOff>
      <xdr:row>19</xdr:row>
      <xdr:rowOff>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4534362-0D8C-461E-8D17-0C2BBA7BB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581025"/>
          <a:ext cx="8458200" cy="304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14</xdr:row>
      <xdr:rowOff>171449</xdr:rowOff>
    </xdr:from>
    <xdr:to>
      <xdr:col>10</xdr:col>
      <xdr:colOff>847725</xdr:colOff>
      <xdr:row>33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74AC7EAB-363E-46A2-A366-8FB3A580D578}"/>
            </a:ext>
          </a:extLst>
        </xdr:cNvPr>
        <xdr:cNvSpPr txBox="1"/>
      </xdr:nvSpPr>
      <xdr:spPr>
        <a:xfrm>
          <a:off x="9601200" y="2847974"/>
          <a:ext cx="2819400" cy="3743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lo que refiere a la concentración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colocaciones, el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49,54% del total de la cartera bruta se ubica en el Crédito de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Consumo, luego con el 41,28% se ubica el Microcrédito, siendo estos dos tipos de cartera los predominantes y que se mantienen mes a mes. Les siguen el crédito Inmobiliario con el 7,03%, el Productivo con el 2,12% y finalmente con un porcentaje mucho más bajo del 0,03% se ubica el Crédito de Vivienda de interés público y social.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segmento de crédito que registra mayor crecimiento para este período de análisis es el Microcrédito (2,43%), seguido del  Crédito Productivo (2,27%), el Crédito de Consumo (1,97%) y el Crédito Inmobiliario (1,46%). Por su parte, el segmento de Vivienda de interés público y social registra un decrecimiento del -0,25% y el Educativo del -5,89%.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65C780-7F93-4F3E-8CCA-D7A0F1ADCD31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142875</xdr:rowOff>
    </xdr:from>
    <xdr:to>
      <xdr:col>8</xdr:col>
      <xdr:colOff>876300</xdr:colOff>
      <xdr:row>73</xdr:row>
      <xdr:rowOff>104775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18ED0D-9342-4509-A000-8B2BB5C72306}"/>
            </a:ext>
          </a:extLst>
        </xdr:cNvPr>
        <xdr:cNvSpPr/>
      </xdr:nvSpPr>
      <xdr:spPr>
        <a:xfrm>
          <a:off x="9925050" y="13992225"/>
          <a:ext cx="390525" cy="3429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7</xdr:col>
      <xdr:colOff>361950</xdr:colOff>
      <xdr:row>74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D3941AF-29C9-4EDE-A018-68416647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03935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10</xdr:col>
      <xdr:colOff>123825</xdr:colOff>
      <xdr:row>3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021FB0-EC45-4500-976B-F67DEC6571A0}"/>
            </a:ext>
          </a:extLst>
        </xdr:cNvPr>
        <xdr:cNvSpPr/>
      </xdr:nvSpPr>
      <xdr:spPr>
        <a:xfrm>
          <a:off x="93535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257175</xdr:colOff>
      <xdr:row>65</xdr:row>
      <xdr:rowOff>0</xdr:rowOff>
    </xdr:from>
    <xdr:to>
      <xdr:col>9</xdr:col>
      <xdr:colOff>647700</xdr:colOff>
      <xdr:row>67</xdr:row>
      <xdr:rowOff>19050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87768D-544D-48FF-BC05-4CEFA0F4D879}"/>
            </a:ext>
          </a:extLst>
        </xdr:cNvPr>
        <xdr:cNvSpPr/>
      </xdr:nvSpPr>
      <xdr:spPr>
        <a:xfrm>
          <a:off x="9610725" y="127920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1038225</xdr:colOff>
      <xdr:row>20</xdr:row>
      <xdr:rowOff>123825</xdr:rowOff>
    </xdr:from>
    <xdr:to>
      <xdr:col>10</xdr:col>
      <xdr:colOff>95250</xdr:colOff>
      <xdr:row>22</xdr:row>
      <xdr:rowOff>19050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7EC68B-A222-4298-A51C-3019CD15192B}"/>
            </a:ext>
          </a:extLst>
        </xdr:cNvPr>
        <xdr:cNvSpPr/>
      </xdr:nvSpPr>
      <xdr:spPr>
        <a:xfrm>
          <a:off x="9324975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561975</xdr:colOff>
      <xdr:row>25</xdr:row>
      <xdr:rowOff>123825</xdr:rowOff>
    </xdr:from>
    <xdr:to>
      <xdr:col>11</xdr:col>
      <xdr:colOff>333374</xdr:colOff>
      <xdr:row>45</xdr:row>
      <xdr:rowOff>180976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7375F963-6031-432D-A1D5-D84DEBF2B6CB}"/>
            </a:ext>
          </a:extLst>
        </xdr:cNvPr>
        <xdr:cNvSpPr txBox="1"/>
      </xdr:nvSpPr>
      <xdr:spPr>
        <a:xfrm>
          <a:off x="7781925" y="4924425"/>
          <a:ext cx="4038599" cy="4057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 realizar un análisis</a:t>
          </a: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mensual, se puede observar una disminución de la morosidad del grupo, ya que pasó de 4,31% (abril 2022) al 4,29% (mayo 2022), manteniéndose en estado</a:t>
          </a:r>
          <a:r>
            <a:rPr lang="es-EC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1" baseline="0">
              <a:solidFill>
                <a:srgbClr val="00FF0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b="1" baseline="0">
              <a:solidFill>
                <a:srgbClr val="FFD10D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según los parámetros que emplea Visor Estratégico. Esto se da como producto de un incremento del 2,13% en la cartera bruta VS el 1,55% de crecimiento en la cartera improductiva.</a:t>
          </a:r>
          <a:endParaRPr lang="es-EC" sz="1100" b="1" baseline="0">
            <a:solidFill>
              <a:srgbClr val="00B05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Como podemos observar en el cuadro por tipo de cartera, la mayor morosidad se ubica en el Microcrédito (5,97%), seguido del Crédito de Vivienda de interés público (4,79%). Luego se ubica el Crédito Productivo que posee una morosidad de 3,58%, le sigue el Crédito de Consumo con el 3,24% y finalmente el Crédito Inmobiliario con un 1,99%.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Analizando el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detalle de las socias, la Cooperativa con el indicador más bajo de morosidad cerró con el 1,59%; mientras que, el porcentaje más elevado de esta razón financiera fue del 11,98%.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u="non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nivel de Visor Estratégico, se ubican en el rango </a:t>
          </a:r>
          <a:r>
            <a:rPr lang="es-EC" sz="1100" b="1" u="none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(&lt;5,00%) 27 socias, en el rango </a:t>
          </a:r>
          <a:r>
            <a:rPr lang="es-EC" sz="1100" b="1" u="none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(&gt;=5,00% y &lt;=7,50%) 8 cooperativas y en el rango </a:t>
          </a:r>
          <a:r>
            <a:rPr lang="es-EC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deficiente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(&gt;7,50%) 5 cooperativas socias.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8F07937F-8D5F-4353-9873-6E415035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3</xdr:row>
      <xdr:rowOff>180975</xdr:rowOff>
    </xdr:from>
    <xdr:to>
      <xdr:col>11</xdr:col>
      <xdr:colOff>923925</xdr:colOff>
      <xdr:row>20</xdr:row>
      <xdr:rowOff>142875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B2431DE-9BCC-4BD4-A9D1-3E0B4437FF46}"/>
            </a:ext>
          </a:extLst>
        </xdr:cNvPr>
        <xdr:cNvSpPr txBox="1"/>
      </xdr:nvSpPr>
      <xdr:spPr>
        <a:xfrm>
          <a:off x="8572500" y="7620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mes de mayo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2022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pasivos es de $ 11,020 millones de dólares; es decir, registró un crecimiento de $ 224,48 millones de dólares de abril a mayo 2022, lo que representa el 2,08%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5% es el mayor porcentaje de crecimiento registrado de este grupo contable en 1 Cooperativa socia.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2% y el 4% de crecimiento se ubicaron 18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17 cooperativas registran un crecimiento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finalmente, podemos identificar un decrecimiento en 4 cooperativas socias, siendo el -1% el porcentaje mayor de decrecimiento en 1 de ellas.</a:t>
          </a:r>
        </a:p>
      </xdr:txBody>
    </xdr:sp>
    <xdr:clientData/>
  </xdr:twoCellAnchor>
  <xdr:twoCellAnchor>
    <xdr:from>
      <xdr:col>9</xdr:col>
      <xdr:colOff>485775</xdr:colOff>
      <xdr:row>0</xdr:row>
      <xdr:rowOff>123825</xdr:rowOff>
    </xdr:from>
    <xdr:to>
      <xdr:col>10</xdr:col>
      <xdr:colOff>609600</xdr:colOff>
      <xdr:row>2</xdr:row>
      <xdr:rowOff>28575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4EFF4C-5E15-496E-B576-636D842C999F}"/>
            </a:ext>
          </a:extLst>
        </xdr:cNvPr>
        <xdr:cNvSpPr/>
      </xdr:nvSpPr>
      <xdr:spPr>
        <a:xfrm>
          <a:off x="9839325" y="1238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428625</xdr:colOff>
      <xdr:row>20</xdr:row>
      <xdr:rowOff>171450</xdr:rowOff>
    </xdr:from>
    <xdr:to>
      <xdr:col>10</xdr:col>
      <xdr:colOff>552450</xdr:colOff>
      <xdr:row>22</xdr:row>
      <xdr:rowOff>76200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686C-C675-4AB9-8BFA-3D84EBE6D108}"/>
            </a:ext>
          </a:extLst>
        </xdr:cNvPr>
        <xdr:cNvSpPr/>
      </xdr:nvSpPr>
      <xdr:spPr>
        <a:xfrm>
          <a:off x="9782175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914400</xdr:colOff>
      <xdr:row>64</xdr:row>
      <xdr:rowOff>180975</xdr:rowOff>
    </xdr:from>
    <xdr:to>
      <xdr:col>10</xdr:col>
      <xdr:colOff>304800</xdr:colOff>
      <xdr:row>67</xdr:row>
      <xdr:rowOff>57151</xdr:rowOff>
    </xdr:to>
    <xdr:sp macro="" textlink="">
      <xdr:nvSpPr>
        <xdr:cNvPr id="8" name="Flecha: hacia arriba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6787D0-86B5-4088-B2A4-DEB63AC68D89}"/>
            </a:ext>
          </a:extLst>
        </xdr:cNvPr>
        <xdr:cNvSpPr/>
      </xdr:nvSpPr>
      <xdr:spPr>
        <a:xfrm>
          <a:off x="10267950" y="12792075"/>
          <a:ext cx="457200" cy="466726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142875</xdr:colOff>
      <xdr:row>19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8211A56D-8CFB-4398-9C27-6A1C3CD00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429625" cy="304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38D66-8F77-4EE7-95CE-3BDB54C466A0}">
  <dimension ref="A2:P50"/>
  <sheetViews>
    <sheetView tabSelected="1" workbookViewId="0"/>
  </sheetViews>
  <sheetFormatPr baseColWidth="10" defaultRowHeight="15" x14ac:dyDescent="0.25"/>
  <cols>
    <col min="1" max="2" width="11.42578125" style="37"/>
    <col min="3" max="3" width="13.42578125" style="37" customWidth="1"/>
    <col min="4" max="6" width="11.42578125" style="37"/>
    <col min="7" max="7" width="12.7109375" style="37" customWidth="1"/>
    <col min="8" max="8" width="11.42578125" style="37"/>
    <col min="9" max="9" width="10.85546875" style="37" customWidth="1"/>
    <col min="10" max="10" width="17.42578125" style="37" customWidth="1"/>
    <col min="11" max="11" width="11.42578125" style="37"/>
    <col min="12" max="12" width="10.140625" style="37" customWidth="1"/>
    <col min="13" max="16384" width="11.42578125" style="37"/>
  </cols>
  <sheetData>
    <row r="2" spans="1:16" x14ac:dyDescent="0.25">
      <c r="E2" s="100" t="s">
        <v>1459</v>
      </c>
      <c r="F2" s="100"/>
      <c r="G2" s="100"/>
      <c r="H2" s="100"/>
      <c r="I2" s="100"/>
      <c r="J2" s="100"/>
      <c r="K2" s="100"/>
    </row>
    <row r="3" spans="1:16" x14ac:dyDescent="0.25">
      <c r="E3" s="100"/>
      <c r="F3" s="100"/>
      <c r="G3" s="100"/>
      <c r="H3" s="100"/>
      <c r="I3" s="100"/>
      <c r="J3" s="100"/>
      <c r="K3" s="100"/>
    </row>
    <row r="4" spans="1:16" x14ac:dyDescent="0.25">
      <c r="E4" s="100"/>
      <c r="F4" s="100"/>
      <c r="G4" s="100"/>
      <c r="H4" s="100"/>
      <c r="I4" s="100"/>
      <c r="J4" s="100"/>
      <c r="K4" s="100"/>
    </row>
    <row r="5" spans="1:16" ht="23.25" x14ac:dyDescent="0.25">
      <c r="E5" s="39"/>
      <c r="F5" s="39"/>
      <c r="G5" s="39"/>
      <c r="H5" s="39"/>
      <c r="I5" s="39"/>
      <c r="J5" s="39"/>
      <c r="K5" s="39"/>
    </row>
    <row r="6" spans="1:16" ht="23.25" x14ac:dyDescent="0.25">
      <c r="E6" s="39"/>
      <c r="F6" s="39"/>
      <c r="G6" s="39"/>
      <c r="H6" s="39"/>
      <c r="I6" s="39"/>
      <c r="J6" s="39"/>
      <c r="K6" s="39"/>
    </row>
    <row r="7" spans="1:16" x14ac:dyDescent="0.25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</row>
    <row r="8" spans="1:16" s="41" customFormat="1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</row>
    <row r="9" spans="1:16" s="41" customFormat="1" x14ac:dyDescent="0.25"/>
    <row r="10" spans="1:16" x14ac:dyDescent="0.25">
      <c r="E10" s="99" t="s">
        <v>441</v>
      </c>
      <c r="F10" s="99"/>
      <c r="G10" s="99"/>
      <c r="H10" s="99"/>
      <c r="I10" s="99"/>
      <c r="J10" s="99"/>
      <c r="K10" s="99"/>
    </row>
    <row r="11" spans="1:16" x14ac:dyDescent="0.25">
      <c r="E11" s="99"/>
      <c r="F11" s="99"/>
      <c r="G11" s="99"/>
      <c r="H11" s="99"/>
      <c r="I11" s="99"/>
      <c r="J11" s="99"/>
      <c r="K11" s="99"/>
    </row>
    <row r="12" spans="1:16" x14ac:dyDescent="0.25">
      <c r="E12" s="99"/>
      <c r="F12" s="99"/>
      <c r="G12" s="99"/>
      <c r="H12" s="99"/>
      <c r="I12" s="99"/>
      <c r="J12" s="99"/>
      <c r="K12" s="99"/>
    </row>
    <row r="13" spans="1:16" ht="15.75" thickBot="1" x14ac:dyDescent="0.3"/>
    <row r="14" spans="1:16" ht="17.25" customHeight="1" thickTop="1" thickBot="1" x14ac:dyDescent="0.3">
      <c r="E14" s="38"/>
      <c r="G14" s="88" t="s">
        <v>145</v>
      </c>
      <c r="H14" s="89">
        <v>27</v>
      </c>
    </row>
    <row r="15" spans="1:16" ht="16.5" customHeight="1" thickBot="1" x14ac:dyDescent="0.3">
      <c r="E15" s="38"/>
      <c r="G15" s="90" t="s">
        <v>146</v>
      </c>
      <c r="H15" s="91">
        <v>12</v>
      </c>
    </row>
    <row r="16" spans="1:16" ht="16.5" customHeight="1" thickBot="1" x14ac:dyDescent="0.3">
      <c r="E16" s="38"/>
      <c r="G16" s="92" t="s">
        <v>147</v>
      </c>
      <c r="H16" s="93">
        <v>1</v>
      </c>
    </row>
    <row r="17" spans="1:16" ht="16.5" customHeight="1" thickTop="1" x14ac:dyDescent="0.25">
      <c r="E17" s="38"/>
      <c r="G17" s="74"/>
      <c r="H17" s="75"/>
    </row>
    <row r="18" spans="1:16" ht="16.5" customHeight="1" x14ac:dyDescent="0.25">
      <c r="E18" s="101" t="s">
        <v>1460</v>
      </c>
      <c r="F18" s="101"/>
      <c r="G18" s="101"/>
      <c r="H18" s="101"/>
      <c r="I18" s="101"/>
      <c r="J18" s="101"/>
      <c r="K18" s="101"/>
    </row>
    <row r="19" spans="1:16" ht="15.75" customHeight="1" x14ac:dyDescent="0.25">
      <c r="E19" s="101"/>
      <c r="F19" s="101"/>
      <c r="G19" s="101"/>
      <c r="H19" s="101"/>
      <c r="I19" s="101"/>
      <c r="J19" s="101"/>
      <c r="K19" s="101"/>
    </row>
    <row r="21" spans="1:16" x14ac:dyDescent="0.2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</row>
    <row r="27" spans="1:16" ht="18.75" x14ac:dyDescent="0.3">
      <c r="B27" s="96" t="s">
        <v>172</v>
      </c>
      <c r="D27" s="97" t="s">
        <v>173</v>
      </c>
      <c r="G27" s="96" t="s">
        <v>172</v>
      </c>
      <c r="H27" s="98"/>
      <c r="I27" s="97" t="s">
        <v>173</v>
      </c>
      <c r="L27" s="97" t="s">
        <v>172</v>
      </c>
      <c r="M27" s="98"/>
      <c r="N27" s="97" t="s">
        <v>173</v>
      </c>
    </row>
    <row r="30" spans="1:16" ht="18.75" x14ac:dyDescent="0.3">
      <c r="B30" s="95" t="s">
        <v>148</v>
      </c>
      <c r="C30" s="42"/>
      <c r="D30" s="42"/>
      <c r="E30" s="42"/>
      <c r="G30" s="95" t="s">
        <v>174</v>
      </c>
      <c r="H30" s="42"/>
      <c r="I30" s="42"/>
      <c r="J30" s="94" t="s">
        <v>176</v>
      </c>
      <c r="M30" s="95" t="s">
        <v>177</v>
      </c>
    </row>
    <row r="31" spans="1:16" ht="18.75" x14ac:dyDescent="0.3">
      <c r="B31" s="95" t="s">
        <v>149</v>
      </c>
      <c r="C31" s="42"/>
      <c r="D31" s="42"/>
      <c r="E31" s="42"/>
      <c r="G31" s="42"/>
      <c r="H31" s="42"/>
      <c r="I31" s="42"/>
      <c r="J31" s="94" t="s">
        <v>175</v>
      </c>
      <c r="M31" s="95" t="s">
        <v>178</v>
      </c>
    </row>
    <row r="32" spans="1:16" ht="18.75" x14ac:dyDescent="0.3">
      <c r="B32" s="95" t="s">
        <v>150</v>
      </c>
      <c r="C32" s="42"/>
      <c r="D32" s="94" t="s">
        <v>151</v>
      </c>
      <c r="E32" s="42"/>
    </row>
    <row r="33" spans="2:9" ht="18.75" x14ac:dyDescent="0.3">
      <c r="B33" s="42"/>
      <c r="C33" s="42"/>
      <c r="D33" s="94" t="s">
        <v>66</v>
      </c>
      <c r="E33" s="42"/>
    </row>
    <row r="42" spans="2:9" ht="18.75" x14ac:dyDescent="0.3">
      <c r="I42" s="98"/>
    </row>
    <row r="43" spans="2:9" ht="18.75" x14ac:dyDescent="0.3">
      <c r="I43" s="95" t="s">
        <v>211</v>
      </c>
    </row>
    <row r="44" spans="2:9" ht="18.75" x14ac:dyDescent="0.3">
      <c r="I44" s="95" t="s">
        <v>30</v>
      </c>
    </row>
    <row r="45" spans="2:9" ht="18.75" x14ac:dyDescent="0.3">
      <c r="I45" s="95" t="s">
        <v>436</v>
      </c>
    </row>
    <row r="46" spans="2:9" ht="18.75" x14ac:dyDescent="0.3">
      <c r="I46" s="95" t="s">
        <v>212</v>
      </c>
    </row>
    <row r="47" spans="2:9" ht="18.75" x14ac:dyDescent="0.3">
      <c r="I47" s="95" t="s">
        <v>213</v>
      </c>
    </row>
    <row r="48" spans="2:9" ht="18.75" x14ac:dyDescent="0.3">
      <c r="I48" s="95" t="s">
        <v>214</v>
      </c>
    </row>
    <row r="49" spans="9:9" ht="18.75" x14ac:dyDescent="0.3">
      <c r="I49" s="95" t="s">
        <v>215</v>
      </c>
    </row>
    <row r="50" spans="9:9" ht="18.75" x14ac:dyDescent="0.3">
      <c r="I50" s="98"/>
    </row>
  </sheetData>
  <mergeCells count="3">
    <mergeCell ref="E10:K12"/>
    <mergeCell ref="E2:K4"/>
    <mergeCell ref="E18:K19"/>
  </mergeCells>
  <hyperlinks>
    <hyperlink ref="B27" location="Activos!A22" display="Ranking" xr:uid="{078750A6-E7AC-4F53-A819-56127E8AF483}"/>
    <hyperlink ref="D27" location="'Composición Activo'!A1" display="Composición" xr:uid="{6770296B-98DF-45C9-AFC7-FB3E6F4CB4E1}"/>
    <hyperlink ref="G27" location="Pasivos!A22" display="Ranking" xr:uid="{735903EB-C947-4C70-9490-184C36E6BAA1}"/>
    <hyperlink ref="I27" location="'Composición Pasivo'!A1" display="Composición" xr:uid="{7F3A0331-B26A-40F4-8A2E-ACF226AB69F4}"/>
    <hyperlink ref="L27" location="Patrimonio!A22" display="Ranking" xr:uid="{7C9FFE92-C05B-45AB-B23F-174B78D9F218}"/>
    <hyperlink ref="N27" location="'Composición Patrimonio'!A1" display="Composición" xr:uid="{D781E19D-754A-4013-9E1C-7478E1D369A5}"/>
    <hyperlink ref="B30" location="'Fondos Disponibles'!A1" display="Fondos Disponibles" xr:uid="{3122BA67-AF42-4371-A8C6-0C65E41D412D}"/>
    <hyperlink ref="B31" location="Inversiones!A1" display="Inversiones" xr:uid="{F48E3925-BFB2-4D71-B16C-6604CC10FBBE}"/>
    <hyperlink ref="B32" location="'Cartera de Crédito'!A1" display="Cartera de Crédito" xr:uid="{C66DB419-D289-4365-AF64-C5864872AC33}"/>
    <hyperlink ref="D32" location="'Calidad de crédito'!A1" display="Calidad de Crédito" xr:uid="{7A7A7FDE-ED37-46B4-8757-6A83C8D5CB74}"/>
    <hyperlink ref="D33" location="Morosidad!A1" display="Morosidad" xr:uid="{F140913D-53C7-487E-93DF-8DACE798970B}"/>
    <hyperlink ref="G30" location="'Oblig. con el Público'!A1" display="Obligaciones con el Público" xr:uid="{E6A31224-9180-4FAF-B9AF-A45BBCB6F052}"/>
    <hyperlink ref="J30" location="'Depósitos a la Vista'!A1" display="Depósitos a Plazo" xr:uid="{DEF4B057-7476-44C2-92D5-612BD1728F84}"/>
    <hyperlink ref="J31" location="'Depósitos a Plazo'!A1" display="Depósitos a la Vista" xr:uid="{2E104BB4-805D-485A-99E4-DFE13941AFAC}"/>
    <hyperlink ref="M30" location="'Capital Social'!A1" display="Capital Social" xr:uid="{57B37A98-2AEC-4685-9121-37A93BDB0B4E}"/>
    <hyperlink ref="M31" location="Reservas!A1" display="Reservas" xr:uid="{64AA3024-F3FC-4967-95DD-AE9D6D21E599}"/>
    <hyperlink ref="I43" location="'Grado de Absorción'!A1" display="Grado de Absorción" xr:uid="{29302C50-0CA2-48E4-A11D-6447BF701C91}"/>
    <hyperlink ref="I46" location="ROA!A1" display="ROA" xr:uid="{A1902B47-42D0-4A0F-B353-B485B2A1B716}"/>
    <hyperlink ref="I47" location="ROE!A1" display="ROE" xr:uid="{076E80D3-E18B-4174-9060-6E1589C68C86}"/>
    <hyperlink ref="I48" location="'Liquidez 1ra. Línea'!A1" display="Liquidez 1ra línea" xr:uid="{EE58AC42-7C71-4B96-AADD-F2CD13BB048B}"/>
    <hyperlink ref="I49" location="'Liquidez 2da. Línea'!A1" display="Liquidez 2da línea" xr:uid="{A7A1B269-159C-441E-867B-408BAA26F436}"/>
    <hyperlink ref="I44" location="'Cobertura Cartera Imp.'!A1" display="Cobertura de Cartera Improductiva" xr:uid="{4E34DBE7-4808-46B3-B3A3-DF5D86D65E8B}"/>
    <hyperlink ref="I45" location="Solvencia!A1" display="Solvencia" xr:uid="{F4C6E70B-C08E-48B9-8FA2-70117749882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6F4B3-08AA-4CC4-93D5-0BE5B2A5A245}">
  <dimension ref="A2:I103"/>
  <sheetViews>
    <sheetView showGridLines="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5" t="s">
        <v>227</v>
      </c>
      <c r="B2" s="105"/>
      <c r="C2" s="105"/>
      <c r="D2" s="105"/>
    </row>
    <row r="23" spans="1:9" ht="15.75" x14ac:dyDescent="0.25">
      <c r="A23" s="104" t="s">
        <v>194</v>
      </c>
      <c r="B23" s="104"/>
      <c r="C23" s="104"/>
      <c r="D23" s="104"/>
      <c r="E23" s="104"/>
    </row>
    <row r="25" spans="1:9" ht="15" customHeight="1" x14ac:dyDescent="0.25">
      <c r="F25" s="106" t="s">
        <v>1461</v>
      </c>
      <c r="G25" s="106"/>
      <c r="H25" s="106"/>
    </row>
    <row r="26" spans="1:9" x14ac:dyDescent="0.25">
      <c r="A26" s="87" t="s">
        <v>125</v>
      </c>
      <c r="B26" s="87" t="s">
        <v>124</v>
      </c>
      <c r="C26" s="87" t="s">
        <v>552</v>
      </c>
      <c r="D26" s="87" t="s">
        <v>1379</v>
      </c>
      <c r="E26" s="87" t="s">
        <v>1564</v>
      </c>
      <c r="F26" s="87" t="s">
        <v>4</v>
      </c>
      <c r="G26" s="87" t="s">
        <v>5</v>
      </c>
      <c r="H26" s="87" t="s">
        <v>72</v>
      </c>
      <c r="I26" s="87" t="s">
        <v>6</v>
      </c>
    </row>
    <row r="27" spans="1:9" ht="22.5" x14ac:dyDescent="0.25">
      <c r="A27" s="8" t="s">
        <v>193</v>
      </c>
      <c r="B27" s="8" t="s">
        <v>192</v>
      </c>
      <c r="C27" s="13">
        <v>9775.6003422400008</v>
      </c>
      <c r="D27" s="13">
        <v>9988.508897730002</v>
      </c>
      <c r="E27" s="13">
        <v>10208.193864959998</v>
      </c>
      <c r="F27" s="13">
        <v>219.68496722999572</v>
      </c>
      <c r="G27" s="12">
        <v>2.1993769989024244E-2</v>
      </c>
      <c r="H27" s="12">
        <v>1.7095410589524049E-2</v>
      </c>
      <c r="I27" s="12">
        <v>0.92635733817725519</v>
      </c>
    </row>
    <row r="28" spans="1:9" ht="22.5" x14ac:dyDescent="0.25">
      <c r="A28" s="8" t="s">
        <v>191</v>
      </c>
      <c r="B28" s="8" t="s">
        <v>166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2">
        <v>0</v>
      </c>
    </row>
    <row r="29" spans="1:9" ht="22.5" x14ac:dyDescent="0.25">
      <c r="A29" s="8" t="s">
        <v>190</v>
      </c>
      <c r="B29" s="8" t="s">
        <v>189</v>
      </c>
      <c r="C29" s="13">
        <v>0.31875915999999999</v>
      </c>
      <c r="D29" s="13">
        <v>0.56139412999999994</v>
      </c>
      <c r="E29" s="13">
        <v>0.65620693999999991</v>
      </c>
      <c r="F29" s="13">
        <v>9.4812810000000053E-2</v>
      </c>
      <c r="G29" s="12">
        <v>0.16888813924719889</v>
      </c>
      <c r="H29" s="12">
        <v>0.18294044898310113</v>
      </c>
      <c r="I29" s="12">
        <v>5.9548449243153541E-5</v>
      </c>
    </row>
    <row r="30" spans="1:9" ht="22.5" x14ac:dyDescent="0.25">
      <c r="A30" s="8" t="s">
        <v>188</v>
      </c>
      <c r="B30" s="8" t="s">
        <v>187</v>
      </c>
      <c r="C30" s="13">
        <v>292.63136526</v>
      </c>
      <c r="D30" s="13">
        <v>268.92618667999994</v>
      </c>
      <c r="E30" s="13">
        <v>279.23248571000005</v>
      </c>
      <c r="F30" s="13">
        <v>10.306299030000091</v>
      </c>
      <c r="G30" s="12">
        <v>3.8323895330668337E-2</v>
      </c>
      <c r="H30" s="12">
        <v>3.4675630391738758E-2</v>
      </c>
      <c r="I30" s="12">
        <v>2.5339356365754885E-2</v>
      </c>
    </row>
    <row r="31" spans="1:9" ht="22.5" x14ac:dyDescent="0.25">
      <c r="A31" s="8" t="s">
        <v>186</v>
      </c>
      <c r="B31" s="8" t="s">
        <v>185</v>
      </c>
      <c r="C31" s="13">
        <v>481.70723773999993</v>
      </c>
      <c r="D31" s="13">
        <v>504.86188388000011</v>
      </c>
      <c r="E31" s="13">
        <v>505.59387623000003</v>
      </c>
      <c r="F31" s="13">
        <v>0.73199234999990459</v>
      </c>
      <c r="G31" s="12">
        <v>1.4498863419324618E-3</v>
      </c>
      <c r="H31" s="12">
        <v>-4.3889845615467235E-3</v>
      </c>
      <c r="I31" s="12">
        <v>4.5880848618168241E-2</v>
      </c>
    </row>
    <row r="32" spans="1:9" ht="22.5" x14ac:dyDescent="0.25">
      <c r="A32" s="8" t="s">
        <v>184</v>
      </c>
      <c r="B32" s="8" t="s">
        <v>183</v>
      </c>
      <c r="C32" s="13">
        <v>0</v>
      </c>
      <c r="D32" s="13">
        <v>0</v>
      </c>
      <c r="E32" s="13">
        <v>0</v>
      </c>
      <c r="F32" s="13">
        <v>0</v>
      </c>
      <c r="G32" s="12">
        <v>0</v>
      </c>
      <c r="H32" s="12">
        <v>0</v>
      </c>
      <c r="I32" s="12">
        <v>0</v>
      </c>
    </row>
    <row r="33" spans="1:9" x14ac:dyDescent="0.25">
      <c r="A33" s="8" t="s">
        <v>182</v>
      </c>
      <c r="B33" s="8" t="s">
        <v>181</v>
      </c>
      <c r="C33" s="13">
        <v>31.390063709999993</v>
      </c>
      <c r="D33" s="13">
        <v>32.374054940000001</v>
      </c>
      <c r="E33" s="13">
        <v>26.000357590000004</v>
      </c>
      <c r="F33" s="13">
        <v>-6.3736973499999943</v>
      </c>
      <c r="G33" s="12">
        <v>-0.19687670765409515</v>
      </c>
      <c r="H33" s="12">
        <v>-0.21405716764651161</v>
      </c>
      <c r="I33" s="12">
        <v>2.3594401093227652E-3</v>
      </c>
    </row>
    <row r="34" spans="1:9" x14ac:dyDescent="0.25">
      <c r="A34" s="9" t="s">
        <v>180</v>
      </c>
      <c r="B34" s="9" t="s">
        <v>179</v>
      </c>
      <c r="C34" s="11">
        <v>10581.647768110004</v>
      </c>
      <c r="D34" s="11">
        <v>10795.232417359999</v>
      </c>
      <c r="E34" s="11">
        <v>11019.715010889993</v>
      </c>
      <c r="F34" s="11">
        <v>224.48259352999497</v>
      </c>
      <c r="G34" s="10">
        <v>2.0794604956258345E-2</v>
      </c>
      <c r="H34" s="10">
        <v>1.5818288427124516E-2</v>
      </c>
    </row>
    <row r="99" spans="2:3" x14ac:dyDescent="0.25">
      <c r="B99" t="s">
        <v>229</v>
      </c>
      <c r="C99" t="s">
        <v>219</v>
      </c>
    </row>
    <row r="100" spans="2:3" x14ac:dyDescent="0.25">
      <c r="B100" s="47" t="s">
        <v>174</v>
      </c>
      <c r="C100" s="44">
        <f>I27</f>
        <v>0.92635733817725519</v>
      </c>
    </row>
    <row r="101" spans="2:3" x14ac:dyDescent="0.25">
      <c r="B101" s="48" t="s">
        <v>228</v>
      </c>
      <c r="C101" s="45">
        <f>I30</f>
        <v>2.5339356365754885E-2</v>
      </c>
    </row>
    <row r="102" spans="2:3" x14ac:dyDescent="0.25">
      <c r="B102" s="48" t="s">
        <v>230</v>
      </c>
      <c r="C102" s="46">
        <f>I31</f>
        <v>4.5880848618168241E-2</v>
      </c>
    </row>
    <row r="103" spans="2:3" x14ac:dyDescent="0.25">
      <c r="B103" s="49" t="s">
        <v>231</v>
      </c>
      <c r="C103" s="44">
        <f>+I28+I29+I32+I33</f>
        <v>2.4189885585659187E-3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C1B93-EA79-4B3C-8F83-653447F99905}">
  <dimension ref="A1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1" spans="1:8" x14ac:dyDescent="0.25">
      <c r="A1" t="s">
        <v>233</v>
      </c>
    </row>
    <row r="2" spans="1:8" ht="15.75" x14ac:dyDescent="0.25">
      <c r="A2" s="24" t="s">
        <v>232</v>
      </c>
      <c r="B2" s="24"/>
      <c r="C2" s="24"/>
      <c r="D2" s="24"/>
    </row>
    <row r="4" spans="1:8" x14ac:dyDescent="0.25">
      <c r="A4" s="14"/>
      <c r="B4" s="14"/>
      <c r="C4" s="14"/>
      <c r="D4" s="14"/>
      <c r="E4" s="14"/>
      <c r="F4" s="14"/>
      <c r="G4" s="14"/>
      <c r="H4" s="14"/>
    </row>
    <row r="5" spans="1:8" x14ac:dyDescent="0.25">
      <c r="A5" s="14"/>
      <c r="B5" s="14"/>
      <c r="C5" s="14"/>
      <c r="D5" s="14"/>
      <c r="E5" s="14"/>
      <c r="F5" s="14"/>
      <c r="G5" s="14"/>
      <c r="H5" s="14"/>
    </row>
    <row r="6" spans="1:8" x14ac:dyDescent="0.25">
      <c r="A6" s="14"/>
      <c r="B6" s="14"/>
      <c r="C6" s="14"/>
      <c r="D6" s="14"/>
      <c r="E6" s="14"/>
      <c r="F6" s="14"/>
      <c r="G6" s="14"/>
      <c r="H6" s="14"/>
    </row>
    <row r="7" spans="1:8" x14ac:dyDescent="0.25">
      <c r="A7" s="14"/>
      <c r="B7" s="14"/>
      <c r="C7" s="14"/>
      <c r="D7" s="14"/>
      <c r="E7" s="14"/>
      <c r="F7" s="14"/>
      <c r="G7" s="14"/>
      <c r="H7" s="14"/>
    </row>
    <row r="8" spans="1:8" x14ac:dyDescent="0.25">
      <c r="A8" s="14"/>
      <c r="B8" s="14"/>
      <c r="C8" s="14"/>
      <c r="D8" s="14"/>
      <c r="E8" s="14"/>
      <c r="F8" s="14"/>
      <c r="G8" s="14"/>
      <c r="H8" s="14"/>
    </row>
    <row r="9" spans="1:8" x14ac:dyDescent="0.25">
      <c r="A9" s="14"/>
      <c r="B9" s="14"/>
      <c r="C9" s="14"/>
      <c r="D9" s="14"/>
      <c r="E9" s="14"/>
      <c r="F9" s="14"/>
      <c r="G9" s="14"/>
      <c r="H9" s="14"/>
    </row>
    <row r="10" spans="1:8" x14ac:dyDescent="0.25">
      <c r="A10" s="14"/>
      <c r="B10" s="14"/>
      <c r="C10" s="14"/>
      <c r="D10" s="14"/>
      <c r="E10" s="14"/>
      <c r="F10" s="14"/>
      <c r="G10" s="14"/>
      <c r="H10" s="14"/>
    </row>
    <row r="11" spans="1:8" x14ac:dyDescent="0.25">
      <c r="A11" s="14"/>
      <c r="B11" s="14"/>
      <c r="C11" s="14"/>
      <c r="D11" s="14"/>
      <c r="E11" s="14"/>
      <c r="F11" s="14"/>
      <c r="G11" s="14"/>
      <c r="H11" s="14"/>
    </row>
    <row r="12" spans="1:8" x14ac:dyDescent="0.25">
      <c r="A12" s="14"/>
      <c r="B12" s="14"/>
      <c r="C12" s="14"/>
      <c r="D12" s="14"/>
      <c r="E12" s="14"/>
      <c r="F12" s="14"/>
      <c r="G12" s="14"/>
      <c r="H12" s="14"/>
    </row>
    <row r="13" spans="1:8" x14ac:dyDescent="0.25">
      <c r="A13" s="14"/>
      <c r="B13" s="14"/>
      <c r="C13" s="14"/>
      <c r="D13" s="14"/>
      <c r="E13" s="14"/>
      <c r="F13" s="14"/>
      <c r="G13" s="14"/>
      <c r="H13" s="14"/>
    </row>
    <row r="14" spans="1:8" x14ac:dyDescent="0.25">
      <c r="A14" s="14"/>
      <c r="B14" s="14"/>
      <c r="C14" s="14"/>
      <c r="D14" s="14"/>
      <c r="E14" s="14"/>
      <c r="F14" s="14"/>
      <c r="G14" s="14"/>
      <c r="H14" s="14"/>
    </row>
    <row r="15" spans="1:8" x14ac:dyDescent="0.25">
      <c r="A15" s="14"/>
      <c r="B15" s="14"/>
      <c r="C15" s="14"/>
      <c r="D15" s="14"/>
      <c r="E15" s="14"/>
      <c r="F15" s="14"/>
      <c r="G15" s="14"/>
      <c r="H15" s="14"/>
    </row>
    <row r="16" spans="1:8" x14ac:dyDescent="0.25">
      <c r="A16" s="14"/>
      <c r="B16" s="14"/>
      <c r="C16" s="14"/>
      <c r="D16" s="14"/>
      <c r="E16" s="14"/>
      <c r="F16" s="14"/>
      <c r="G16" s="14"/>
      <c r="H16" s="14"/>
    </row>
    <row r="17" spans="1:9" x14ac:dyDescent="0.25">
      <c r="A17" s="14"/>
      <c r="B17" s="14"/>
      <c r="C17" s="14"/>
      <c r="D17" s="14"/>
      <c r="E17" s="14"/>
      <c r="F17" s="14"/>
      <c r="G17" s="14"/>
      <c r="H17" s="14"/>
    </row>
    <row r="18" spans="1:9" x14ac:dyDescent="0.25">
      <c r="A18" s="14"/>
      <c r="B18" s="14"/>
      <c r="C18" s="14"/>
      <c r="D18" s="14"/>
      <c r="E18" s="14"/>
      <c r="F18" s="14"/>
      <c r="G18" s="14"/>
      <c r="H18" s="14"/>
    </row>
    <row r="19" spans="1:9" x14ac:dyDescent="0.25">
      <c r="A19" s="14"/>
      <c r="B19" s="14"/>
      <c r="C19" s="14"/>
      <c r="D19" s="14"/>
      <c r="E19" s="14"/>
      <c r="F19" s="14"/>
      <c r="G19" s="14"/>
      <c r="H19" s="14"/>
    </row>
    <row r="22" spans="1:9" ht="15.75" x14ac:dyDescent="0.25">
      <c r="A22" s="104" t="s">
        <v>52</v>
      </c>
      <c r="B22" s="104"/>
      <c r="C22" s="104"/>
      <c r="D22" s="104"/>
      <c r="E22" s="104"/>
    </row>
    <row r="23" spans="1:9" ht="15.75" thickBot="1" x14ac:dyDescent="0.3">
      <c r="A23" s="51" t="s">
        <v>220</v>
      </c>
    </row>
    <row r="24" spans="1:9" ht="15.75" customHeight="1" thickBot="1" x14ac:dyDescent="0.3">
      <c r="G24" s="102" t="s">
        <v>1461</v>
      </c>
      <c r="H24" s="103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44621</v>
      </c>
      <c r="E25" s="2">
        <v>44652</v>
      </c>
      <c r="F25" s="2">
        <v>44682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3">
        <v>1</v>
      </c>
      <c r="B26" s="120" t="s">
        <v>7</v>
      </c>
      <c r="C26" s="77" t="s">
        <v>990</v>
      </c>
      <c r="D26" s="3" t="s">
        <v>715</v>
      </c>
      <c r="E26" s="3" t="s">
        <v>1197</v>
      </c>
      <c r="F26" s="3" t="s">
        <v>1840</v>
      </c>
      <c r="G26" s="3" t="s">
        <v>1841</v>
      </c>
      <c r="H26" s="57">
        <v>4.6164778872333001E-2</v>
      </c>
      <c r="I26" s="3" t="s">
        <v>1842</v>
      </c>
    </row>
    <row r="27" spans="1:9" ht="15.75" thickBot="1" x14ac:dyDescent="0.3">
      <c r="A27" s="4">
        <v>2</v>
      </c>
      <c r="B27" s="121" t="s">
        <v>7</v>
      </c>
      <c r="C27" s="78" t="s">
        <v>991</v>
      </c>
      <c r="D27" s="4" t="s">
        <v>716</v>
      </c>
      <c r="E27" s="4" t="s">
        <v>1198</v>
      </c>
      <c r="F27" s="4" t="s">
        <v>1843</v>
      </c>
      <c r="G27" s="4" t="s">
        <v>1637</v>
      </c>
      <c r="H27" s="58">
        <v>5.0978568028109607E-2</v>
      </c>
      <c r="I27" s="4" t="s">
        <v>1844</v>
      </c>
    </row>
    <row r="28" spans="1:9" ht="15.75" thickBot="1" x14ac:dyDescent="0.3">
      <c r="A28" s="3">
        <v>3</v>
      </c>
      <c r="B28" s="120" t="s">
        <v>7</v>
      </c>
      <c r="C28" s="77" t="s">
        <v>8</v>
      </c>
      <c r="D28" s="3" t="s">
        <v>717</v>
      </c>
      <c r="E28" s="3" t="s">
        <v>1199</v>
      </c>
      <c r="F28" s="3" t="s">
        <v>1845</v>
      </c>
      <c r="G28" s="3" t="s">
        <v>1846</v>
      </c>
      <c r="H28" s="57">
        <v>2.5929627296466209E-2</v>
      </c>
      <c r="I28" s="3" t="s">
        <v>1847</v>
      </c>
    </row>
    <row r="29" spans="1:9" ht="15.75" thickBot="1" x14ac:dyDescent="0.3">
      <c r="A29" s="4">
        <v>4</v>
      </c>
      <c r="B29" s="121" t="s">
        <v>7</v>
      </c>
      <c r="C29" s="79" t="s">
        <v>992</v>
      </c>
      <c r="D29" s="4" t="s">
        <v>718</v>
      </c>
      <c r="E29" s="4" t="s">
        <v>1200</v>
      </c>
      <c r="F29" s="4" t="s">
        <v>1848</v>
      </c>
      <c r="G29" s="4" t="s">
        <v>1849</v>
      </c>
      <c r="H29" s="58">
        <v>1.3881226698633863E-2</v>
      </c>
      <c r="I29" s="4" t="s">
        <v>455</v>
      </c>
    </row>
    <row r="30" spans="1:9" ht="15.75" thickBot="1" x14ac:dyDescent="0.3">
      <c r="A30" s="3">
        <v>5</v>
      </c>
      <c r="B30" s="120" t="s">
        <v>7</v>
      </c>
      <c r="C30" s="77" t="s">
        <v>9</v>
      </c>
      <c r="D30" s="3" t="s">
        <v>719</v>
      </c>
      <c r="E30" s="3" t="s">
        <v>1201</v>
      </c>
      <c r="F30" s="3" t="s">
        <v>1850</v>
      </c>
      <c r="G30" s="3" t="s">
        <v>1627</v>
      </c>
      <c r="H30" s="57">
        <v>8.1266463754871184E-3</v>
      </c>
      <c r="I30" s="3" t="s">
        <v>1851</v>
      </c>
    </row>
    <row r="31" spans="1:9" ht="15.75" thickBot="1" x14ac:dyDescent="0.3">
      <c r="A31" s="4">
        <v>6</v>
      </c>
      <c r="B31" s="121" t="s">
        <v>7</v>
      </c>
      <c r="C31" s="78" t="s">
        <v>38</v>
      </c>
      <c r="D31" s="4" t="s">
        <v>720</v>
      </c>
      <c r="E31" s="4" t="s">
        <v>1203</v>
      </c>
      <c r="F31" s="4" t="s">
        <v>1852</v>
      </c>
      <c r="G31" s="4" t="s">
        <v>978</v>
      </c>
      <c r="H31" s="58">
        <v>7.804967334373406E-3</v>
      </c>
      <c r="I31" s="4" t="s">
        <v>1455</v>
      </c>
    </row>
    <row r="32" spans="1:9" ht="15.75" thickBot="1" x14ac:dyDescent="0.3">
      <c r="A32" s="3">
        <v>7</v>
      </c>
      <c r="B32" s="120" t="s">
        <v>7</v>
      </c>
      <c r="C32" s="77" t="s">
        <v>993</v>
      </c>
      <c r="D32" s="3" t="s">
        <v>722</v>
      </c>
      <c r="E32" s="3" t="s">
        <v>1204</v>
      </c>
      <c r="F32" s="3" t="s">
        <v>1853</v>
      </c>
      <c r="G32" s="3" t="s">
        <v>1854</v>
      </c>
      <c r="H32" s="57">
        <v>1.6782914443630715E-2</v>
      </c>
      <c r="I32" s="3" t="s">
        <v>1381</v>
      </c>
    </row>
    <row r="33" spans="1:9" ht="15.75" thickBot="1" x14ac:dyDescent="0.3">
      <c r="A33" s="4">
        <v>8</v>
      </c>
      <c r="B33" s="121" t="s">
        <v>7</v>
      </c>
      <c r="C33" s="78" t="s">
        <v>994</v>
      </c>
      <c r="D33" s="4" t="s">
        <v>723</v>
      </c>
      <c r="E33" s="4" t="s">
        <v>1205</v>
      </c>
      <c r="F33" s="4" t="s">
        <v>1855</v>
      </c>
      <c r="G33" s="4" t="s">
        <v>1856</v>
      </c>
      <c r="H33" s="58">
        <v>2.2903214162127494E-2</v>
      </c>
      <c r="I33" s="4" t="s">
        <v>481</v>
      </c>
    </row>
    <row r="34" spans="1:9" ht="15.75" thickBot="1" x14ac:dyDescent="0.3">
      <c r="A34" s="3">
        <v>9</v>
      </c>
      <c r="B34" s="120" t="s">
        <v>7</v>
      </c>
      <c r="C34" s="77" t="s">
        <v>10</v>
      </c>
      <c r="D34" s="3" t="s">
        <v>725</v>
      </c>
      <c r="E34" s="3" t="s">
        <v>1206</v>
      </c>
      <c r="F34" s="3" t="s">
        <v>1857</v>
      </c>
      <c r="G34" s="3" t="s">
        <v>1858</v>
      </c>
      <c r="H34" s="57">
        <v>7.1349947716925054E-3</v>
      </c>
      <c r="I34" s="3" t="s">
        <v>1859</v>
      </c>
    </row>
    <row r="35" spans="1:9" ht="15.75" thickBot="1" x14ac:dyDescent="0.3">
      <c r="A35" s="4">
        <v>10</v>
      </c>
      <c r="B35" s="121" t="s">
        <v>7</v>
      </c>
      <c r="C35" s="78" t="s">
        <v>11</v>
      </c>
      <c r="D35" s="4" t="s">
        <v>727</v>
      </c>
      <c r="E35" s="4" t="s">
        <v>1207</v>
      </c>
      <c r="F35" s="4" t="s">
        <v>1860</v>
      </c>
      <c r="G35" s="4" t="s">
        <v>312</v>
      </c>
      <c r="H35" s="58">
        <v>7.815919820037865E-3</v>
      </c>
      <c r="I35" s="4" t="s">
        <v>1383</v>
      </c>
    </row>
    <row r="36" spans="1:9" ht="15.75" thickBot="1" x14ac:dyDescent="0.3">
      <c r="A36" s="3">
        <v>11</v>
      </c>
      <c r="B36" s="120" t="s">
        <v>7</v>
      </c>
      <c r="C36" s="77" t="s">
        <v>995</v>
      </c>
      <c r="D36" s="3" t="s">
        <v>728</v>
      </c>
      <c r="E36" s="3" t="s">
        <v>1208</v>
      </c>
      <c r="F36" s="3" t="s">
        <v>1861</v>
      </c>
      <c r="G36" s="3" t="s">
        <v>1070</v>
      </c>
      <c r="H36" s="57">
        <v>8.7900358709683234E-3</v>
      </c>
      <c r="I36" s="3" t="s">
        <v>778</v>
      </c>
    </row>
    <row r="37" spans="1:9" ht="15.75" thickBot="1" x14ac:dyDescent="0.3">
      <c r="A37" s="4">
        <v>12</v>
      </c>
      <c r="B37" s="121" t="s">
        <v>7</v>
      </c>
      <c r="C37" s="79" t="s">
        <v>996</v>
      </c>
      <c r="D37" s="4" t="s">
        <v>730</v>
      </c>
      <c r="E37" s="4" t="s">
        <v>1210</v>
      </c>
      <c r="F37" s="4" t="s">
        <v>1862</v>
      </c>
      <c r="G37" s="4" t="s">
        <v>1863</v>
      </c>
      <c r="H37" s="58">
        <v>1.0752949866864644E-2</v>
      </c>
      <c r="I37" s="4" t="s">
        <v>1626</v>
      </c>
    </row>
    <row r="38" spans="1:9" ht="15.75" thickBot="1" x14ac:dyDescent="0.3">
      <c r="A38" s="3">
        <v>13</v>
      </c>
      <c r="B38" s="120" t="s">
        <v>7</v>
      </c>
      <c r="C38" s="77" t="s">
        <v>997</v>
      </c>
      <c r="D38" s="3" t="s">
        <v>731</v>
      </c>
      <c r="E38" s="3" t="s">
        <v>1214</v>
      </c>
      <c r="F38" s="3" t="s">
        <v>1864</v>
      </c>
      <c r="G38" s="3" t="s">
        <v>1865</v>
      </c>
      <c r="H38" s="57">
        <v>4.7472936221881402E-2</v>
      </c>
      <c r="I38" s="3" t="s">
        <v>950</v>
      </c>
    </row>
    <row r="39" spans="1:9" ht="15.75" thickBot="1" x14ac:dyDescent="0.3">
      <c r="A39" s="4">
        <v>14</v>
      </c>
      <c r="B39" s="121" t="s">
        <v>7</v>
      </c>
      <c r="C39" s="78" t="s">
        <v>13</v>
      </c>
      <c r="D39" s="4" t="s">
        <v>733</v>
      </c>
      <c r="E39" s="4" t="s">
        <v>1213</v>
      </c>
      <c r="F39" s="4" t="s">
        <v>1866</v>
      </c>
      <c r="G39" s="4" t="s">
        <v>1867</v>
      </c>
      <c r="H39" s="58">
        <v>3.1686097296402038E-2</v>
      </c>
      <c r="I39" s="4" t="s">
        <v>522</v>
      </c>
    </row>
    <row r="40" spans="1:9" ht="15.75" thickBot="1" x14ac:dyDescent="0.3">
      <c r="A40" s="3">
        <v>15</v>
      </c>
      <c r="B40" s="120" t="s">
        <v>7</v>
      </c>
      <c r="C40" s="77" t="s">
        <v>12</v>
      </c>
      <c r="D40" s="3" t="s">
        <v>729</v>
      </c>
      <c r="E40" s="3" t="s">
        <v>1212</v>
      </c>
      <c r="F40" s="3" t="s">
        <v>1868</v>
      </c>
      <c r="G40" s="3" t="s">
        <v>1096</v>
      </c>
      <c r="H40" s="57">
        <v>7.7144437672850442E-3</v>
      </c>
      <c r="I40" s="3" t="s">
        <v>315</v>
      </c>
    </row>
    <row r="41" spans="1:9" ht="23.25" thickBot="1" x14ac:dyDescent="0.3">
      <c r="A41" s="4">
        <v>16</v>
      </c>
      <c r="B41" s="121" t="s">
        <v>7</v>
      </c>
      <c r="C41" s="78" t="s">
        <v>998</v>
      </c>
      <c r="D41" s="4" t="s">
        <v>734</v>
      </c>
      <c r="E41" s="4" t="s">
        <v>1215</v>
      </c>
      <c r="F41" s="4" t="s">
        <v>1869</v>
      </c>
      <c r="G41" s="4" t="s">
        <v>1870</v>
      </c>
      <c r="H41" s="58">
        <v>1.9127088394183953E-2</v>
      </c>
      <c r="I41" s="4" t="s">
        <v>1031</v>
      </c>
    </row>
    <row r="42" spans="1:9" ht="15.75" thickBot="1" x14ac:dyDescent="0.3">
      <c r="A42" s="3">
        <v>17</v>
      </c>
      <c r="B42" s="120" t="s">
        <v>7</v>
      </c>
      <c r="C42" s="77" t="s">
        <v>14</v>
      </c>
      <c r="D42" s="3" t="s">
        <v>735</v>
      </c>
      <c r="E42" s="3" t="s">
        <v>1216</v>
      </c>
      <c r="F42" s="3" t="s">
        <v>1871</v>
      </c>
      <c r="G42" s="3" t="s">
        <v>468</v>
      </c>
      <c r="H42" s="57">
        <v>1.4750050664049143E-2</v>
      </c>
      <c r="I42" s="3" t="s">
        <v>959</v>
      </c>
    </row>
    <row r="43" spans="1:9" ht="15.75" thickBot="1" x14ac:dyDescent="0.3">
      <c r="A43" s="4">
        <v>18</v>
      </c>
      <c r="B43" s="121" t="s">
        <v>7</v>
      </c>
      <c r="C43" s="78" t="s">
        <v>999</v>
      </c>
      <c r="D43" s="4" t="s">
        <v>737</v>
      </c>
      <c r="E43" s="4" t="s">
        <v>1217</v>
      </c>
      <c r="F43" s="4" t="s">
        <v>1872</v>
      </c>
      <c r="G43" s="4" t="s">
        <v>332</v>
      </c>
      <c r="H43" s="60">
        <v>9.7074101547239648E-4</v>
      </c>
      <c r="I43" s="4" t="s">
        <v>1873</v>
      </c>
    </row>
    <row r="44" spans="1:9" ht="15.75" thickBot="1" x14ac:dyDescent="0.3">
      <c r="A44" s="3">
        <v>19</v>
      </c>
      <c r="B44" s="120" t="s">
        <v>7</v>
      </c>
      <c r="C44" s="77" t="s">
        <v>1000</v>
      </c>
      <c r="D44" s="3" t="s">
        <v>738</v>
      </c>
      <c r="E44" s="3" t="s">
        <v>1223</v>
      </c>
      <c r="F44" s="3" t="s">
        <v>1874</v>
      </c>
      <c r="G44" s="3" t="s">
        <v>1875</v>
      </c>
      <c r="H44" s="57">
        <v>1.1971150275057272E-2</v>
      </c>
      <c r="I44" s="3" t="s">
        <v>1876</v>
      </c>
    </row>
    <row r="45" spans="1:9" ht="15.75" thickBot="1" x14ac:dyDescent="0.3">
      <c r="A45" s="4">
        <v>20</v>
      </c>
      <c r="B45" s="121" t="s">
        <v>7</v>
      </c>
      <c r="C45" s="78" t="s">
        <v>1001</v>
      </c>
      <c r="D45" s="4" t="s">
        <v>1220</v>
      </c>
      <c r="E45" s="4" t="s">
        <v>1221</v>
      </c>
      <c r="F45" s="4" t="s">
        <v>1877</v>
      </c>
      <c r="G45" s="4" t="s">
        <v>1878</v>
      </c>
      <c r="H45" s="58">
        <v>6.3754349361740403E-3</v>
      </c>
      <c r="I45" s="4" t="s">
        <v>1876</v>
      </c>
    </row>
    <row r="46" spans="1:9" ht="15.75" thickBot="1" x14ac:dyDescent="0.3">
      <c r="A46" s="3">
        <v>21</v>
      </c>
      <c r="B46" s="120" t="s">
        <v>7</v>
      </c>
      <c r="C46" s="77" t="s">
        <v>1051</v>
      </c>
      <c r="D46" s="3" t="s">
        <v>739</v>
      </c>
      <c r="E46" s="3" t="s">
        <v>1222</v>
      </c>
      <c r="F46" s="3" t="s">
        <v>1879</v>
      </c>
      <c r="G46" s="3" t="s">
        <v>428</v>
      </c>
      <c r="H46" s="57">
        <v>7.9082951269745603E-3</v>
      </c>
      <c r="I46" s="3" t="s">
        <v>1816</v>
      </c>
    </row>
    <row r="47" spans="1:9" ht="15.75" thickBot="1" x14ac:dyDescent="0.3">
      <c r="A47" s="4">
        <v>22</v>
      </c>
      <c r="B47" s="121" t="s">
        <v>7</v>
      </c>
      <c r="C47" s="78" t="s">
        <v>1052</v>
      </c>
      <c r="D47" s="4" t="s">
        <v>740</v>
      </c>
      <c r="E47" s="4" t="s">
        <v>1225</v>
      </c>
      <c r="F47" s="4" t="s">
        <v>1880</v>
      </c>
      <c r="G47" s="4" t="s">
        <v>1881</v>
      </c>
      <c r="H47" s="58">
        <v>7.6057774901521673E-3</v>
      </c>
      <c r="I47" s="4" t="s">
        <v>1079</v>
      </c>
    </row>
    <row r="48" spans="1:9" ht="15.75" thickBot="1" x14ac:dyDescent="0.3">
      <c r="A48" s="3">
        <v>23</v>
      </c>
      <c r="B48" s="120" t="s">
        <v>7</v>
      </c>
      <c r="C48" s="77" t="s">
        <v>1002</v>
      </c>
      <c r="D48" s="3" t="s">
        <v>742</v>
      </c>
      <c r="E48" s="3" t="s">
        <v>1226</v>
      </c>
      <c r="F48" s="3" t="s">
        <v>1882</v>
      </c>
      <c r="G48" s="3" t="s">
        <v>1510</v>
      </c>
      <c r="H48" s="57">
        <v>1.7661926741104558E-2</v>
      </c>
      <c r="I48" s="3" t="s">
        <v>1227</v>
      </c>
    </row>
    <row r="49" spans="1:9" ht="15.75" thickBot="1" x14ac:dyDescent="0.3">
      <c r="A49" s="4">
        <v>24</v>
      </c>
      <c r="B49" s="121" t="s">
        <v>7</v>
      </c>
      <c r="C49" s="78" t="s">
        <v>15</v>
      </c>
      <c r="D49" s="4" t="s">
        <v>744</v>
      </c>
      <c r="E49" s="4" t="s">
        <v>1228</v>
      </c>
      <c r="F49" s="4" t="s">
        <v>1883</v>
      </c>
      <c r="G49" s="4" t="s">
        <v>1884</v>
      </c>
      <c r="H49" s="58">
        <v>7.6543156474099556E-3</v>
      </c>
      <c r="I49" s="4" t="s">
        <v>384</v>
      </c>
    </row>
    <row r="50" spans="1:9" ht="15.75" thickBot="1" x14ac:dyDescent="0.3">
      <c r="A50" s="3">
        <v>25</v>
      </c>
      <c r="B50" s="120" t="s">
        <v>7</v>
      </c>
      <c r="C50" s="80" t="s">
        <v>1003</v>
      </c>
      <c r="D50" s="3" t="s">
        <v>745</v>
      </c>
      <c r="E50" s="3" t="s">
        <v>1229</v>
      </c>
      <c r="F50" s="3" t="s">
        <v>1885</v>
      </c>
      <c r="G50" s="3" t="s">
        <v>1510</v>
      </c>
      <c r="H50" s="57">
        <v>2.4324751331471311E-2</v>
      </c>
      <c r="I50" s="3" t="s">
        <v>412</v>
      </c>
    </row>
    <row r="51" spans="1:9" ht="23.25" thickBot="1" x14ac:dyDescent="0.3">
      <c r="A51" s="4">
        <v>26</v>
      </c>
      <c r="B51" s="121" t="s">
        <v>7</v>
      </c>
      <c r="C51" s="78" t="s">
        <v>1004</v>
      </c>
      <c r="D51" s="4" t="s">
        <v>746</v>
      </c>
      <c r="E51" s="4" t="s">
        <v>1230</v>
      </c>
      <c r="F51" s="4" t="s">
        <v>1886</v>
      </c>
      <c r="G51" s="4" t="s">
        <v>882</v>
      </c>
      <c r="H51" s="58">
        <v>1.7034799510258797E-2</v>
      </c>
      <c r="I51" s="4" t="s">
        <v>264</v>
      </c>
    </row>
    <row r="52" spans="1:9" ht="15.75" thickBot="1" x14ac:dyDescent="0.3">
      <c r="A52" s="3">
        <v>27</v>
      </c>
      <c r="B52" s="120" t="s">
        <v>16</v>
      </c>
      <c r="C52" s="80" t="s">
        <v>1005</v>
      </c>
      <c r="D52" s="3" t="s">
        <v>747</v>
      </c>
      <c r="E52" s="3" t="s">
        <v>1231</v>
      </c>
      <c r="F52" s="3" t="s">
        <v>1887</v>
      </c>
      <c r="G52" s="3" t="s">
        <v>1888</v>
      </c>
      <c r="H52" s="57">
        <v>2.677077351764583E-2</v>
      </c>
      <c r="I52" s="3" t="s">
        <v>340</v>
      </c>
    </row>
    <row r="53" spans="1:9" ht="15.75" thickBot="1" x14ac:dyDescent="0.3">
      <c r="A53" s="4">
        <v>28</v>
      </c>
      <c r="B53" s="121" t="s">
        <v>16</v>
      </c>
      <c r="C53" s="78" t="s">
        <v>1053</v>
      </c>
      <c r="D53" s="4" t="s">
        <v>748</v>
      </c>
      <c r="E53" s="4" t="s">
        <v>1232</v>
      </c>
      <c r="F53" s="4" t="s">
        <v>1889</v>
      </c>
      <c r="G53" s="4" t="s">
        <v>1094</v>
      </c>
      <c r="H53" s="67">
        <v>-5.8108615748294734E-4</v>
      </c>
      <c r="I53" s="4" t="s">
        <v>352</v>
      </c>
    </row>
    <row r="54" spans="1:9" ht="15.75" thickBot="1" x14ac:dyDescent="0.3">
      <c r="A54" s="3">
        <v>29</v>
      </c>
      <c r="B54" s="120" t="s">
        <v>7</v>
      </c>
      <c r="C54" s="77" t="s">
        <v>17</v>
      </c>
      <c r="D54" s="3" t="s">
        <v>750</v>
      </c>
      <c r="E54" s="3" t="s">
        <v>1233</v>
      </c>
      <c r="F54" s="3" t="s">
        <v>1890</v>
      </c>
      <c r="G54" s="3" t="s">
        <v>480</v>
      </c>
      <c r="H54" s="59">
        <v>4.0537819554414423E-3</v>
      </c>
      <c r="I54" s="3" t="s">
        <v>288</v>
      </c>
    </row>
    <row r="55" spans="1:9" ht="15.75" thickBot="1" x14ac:dyDescent="0.3">
      <c r="A55" s="4">
        <v>30</v>
      </c>
      <c r="B55" s="121" t="s">
        <v>16</v>
      </c>
      <c r="C55" s="78" t="s">
        <v>19</v>
      </c>
      <c r="D55" s="4" t="s">
        <v>752</v>
      </c>
      <c r="E55" s="4" t="s">
        <v>1234</v>
      </c>
      <c r="F55" s="4" t="s">
        <v>1891</v>
      </c>
      <c r="G55" s="4" t="s">
        <v>1892</v>
      </c>
      <c r="H55" s="58">
        <v>1.5223280150372977E-2</v>
      </c>
      <c r="I55" s="4" t="s">
        <v>1330</v>
      </c>
    </row>
    <row r="56" spans="1:9" ht="15.75" thickBot="1" x14ac:dyDescent="0.3">
      <c r="A56" s="3">
        <v>31</v>
      </c>
      <c r="B56" s="120" t="s">
        <v>16</v>
      </c>
      <c r="C56" s="77" t="s">
        <v>18</v>
      </c>
      <c r="D56" s="3" t="s">
        <v>754</v>
      </c>
      <c r="E56" s="3" t="s">
        <v>1236</v>
      </c>
      <c r="F56" s="3" t="s">
        <v>1893</v>
      </c>
      <c r="G56" s="3" t="s">
        <v>1819</v>
      </c>
      <c r="H56" s="57">
        <v>2.2720448244670309E-2</v>
      </c>
      <c r="I56" s="3" t="s">
        <v>396</v>
      </c>
    </row>
    <row r="57" spans="1:9" ht="15.75" thickBot="1" x14ac:dyDescent="0.3">
      <c r="A57" s="4">
        <v>32</v>
      </c>
      <c r="B57" s="121" t="s">
        <v>16</v>
      </c>
      <c r="C57" s="78" t="s">
        <v>20</v>
      </c>
      <c r="D57" s="4" t="s">
        <v>755</v>
      </c>
      <c r="E57" s="4" t="s">
        <v>1237</v>
      </c>
      <c r="F57" s="4" t="s">
        <v>1894</v>
      </c>
      <c r="G57" s="4" t="s">
        <v>364</v>
      </c>
      <c r="H57" s="60">
        <v>5.4743290482160136E-4</v>
      </c>
      <c r="I57" s="4" t="s">
        <v>336</v>
      </c>
    </row>
    <row r="58" spans="1:9" ht="15.75" thickBot="1" x14ac:dyDescent="0.3">
      <c r="A58" s="3">
        <v>33</v>
      </c>
      <c r="B58" s="120" t="s">
        <v>16</v>
      </c>
      <c r="C58" s="77" t="s">
        <v>1007</v>
      </c>
      <c r="D58" s="3" t="s">
        <v>756</v>
      </c>
      <c r="E58" s="3" t="s">
        <v>1238</v>
      </c>
      <c r="F58" s="3" t="s">
        <v>1895</v>
      </c>
      <c r="G58" s="3" t="s">
        <v>392</v>
      </c>
      <c r="H58" s="57">
        <v>1.3806843690458596E-2</v>
      </c>
      <c r="I58" s="3" t="s">
        <v>272</v>
      </c>
    </row>
    <row r="59" spans="1:9" ht="15.75" thickBot="1" x14ac:dyDescent="0.3">
      <c r="A59" s="4">
        <v>34</v>
      </c>
      <c r="B59" s="121" t="s">
        <v>16</v>
      </c>
      <c r="C59" s="78" t="s">
        <v>21</v>
      </c>
      <c r="D59" s="4" t="s">
        <v>757</v>
      </c>
      <c r="E59" s="4" t="s">
        <v>1239</v>
      </c>
      <c r="F59" s="4" t="s">
        <v>1896</v>
      </c>
      <c r="G59" s="4" t="s">
        <v>294</v>
      </c>
      <c r="H59" s="60">
        <v>3.7429875951861895E-3</v>
      </c>
      <c r="I59" s="4" t="s">
        <v>293</v>
      </c>
    </row>
    <row r="60" spans="1:9" ht="15.75" thickBot="1" x14ac:dyDescent="0.3">
      <c r="A60" s="3">
        <v>35</v>
      </c>
      <c r="B60" s="120" t="s">
        <v>16</v>
      </c>
      <c r="C60" s="77" t="s">
        <v>1008</v>
      </c>
      <c r="D60" s="3" t="s">
        <v>758</v>
      </c>
      <c r="E60" s="3" t="s">
        <v>1897</v>
      </c>
      <c r="F60" s="3" t="s">
        <v>1898</v>
      </c>
      <c r="G60" s="3" t="s">
        <v>301</v>
      </c>
      <c r="H60" s="57">
        <v>6.8638901499459897E-3</v>
      </c>
      <c r="I60" s="3" t="s">
        <v>344</v>
      </c>
    </row>
    <row r="61" spans="1:9" ht="23.25" thickBot="1" x14ac:dyDescent="0.3">
      <c r="A61" s="4">
        <v>36</v>
      </c>
      <c r="B61" s="121" t="s">
        <v>16</v>
      </c>
      <c r="C61" s="78" t="s">
        <v>1006</v>
      </c>
      <c r="D61" s="4" t="s">
        <v>759</v>
      </c>
      <c r="E61" s="4" t="s">
        <v>1240</v>
      </c>
      <c r="F61" s="4" t="s">
        <v>1899</v>
      </c>
      <c r="G61" s="4" t="s">
        <v>539</v>
      </c>
      <c r="H61" s="58">
        <v>4.8193362642519881E-2</v>
      </c>
      <c r="I61" s="4" t="s">
        <v>356</v>
      </c>
    </row>
    <row r="62" spans="1:9" ht="15.75" thickBot="1" x14ac:dyDescent="0.3">
      <c r="A62" s="3">
        <v>37</v>
      </c>
      <c r="B62" s="120" t="s">
        <v>16</v>
      </c>
      <c r="C62" s="77" t="s">
        <v>1009</v>
      </c>
      <c r="D62" s="3" t="s">
        <v>422</v>
      </c>
      <c r="E62" s="3" t="s">
        <v>1242</v>
      </c>
      <c r="F62" s="3" t="s">
        <v>1435</v>
      </c>
      <c r="G62" s="3" t="s">
        <v>1358</v>
      </c>
      <c r="H62" s="57">
        <v>2.6858891055613315E-2</v>
      </c>
      <c r="I62" s="3" t="s">
        <v>345</v>
      </c>
    </row>
    <row r="63" spans="1:9" ht="15.75" thickBot="1" x14ac:dyDescent="0.3">
      <c r="A63" s="4">
        <v>38</v>
      </c>
      <c r="B63" s="121" t="s">
        <v>16</v>
      </c>
      <c r="C63" s="78" t="s">
        <v>1010</v>
      </c>
      <c r="D63" s="4" t="s">
        <v>762</v>
      </c>
      <c r="E63" s="4" t="s">
        <v>1244</v>
      </c>
      <c r="F63" s="4" t="s">
        <v>1901</v>
      </c>
      <c r="G63" s="4" t="s">
        <v>1902</v>
      </c>
      <c r="H63" s="66">
        <v>-1.1285485430752053E-2</v>
      </c>
      <c r="I63" s="4" t="s">
        <v>281</v>
      </c>
    </row>
    <row r="64" spans="1:9" ht="15.75" thickBot="1" x14ac:dyDescent="0.3">
      <c r="A64" s="3">
        <v>39</v>
      </c>
      <c r="B64" s="120" t="s">
        <v>16</v>
      </c>
      <c r="C64" s="77" t="s">
        <v>1011</v>
      </c>
      <c r="D64" s="3" t="s">
        <v>763</v>
      </c>
      <c r="E64" s="3" t="s">
        <v>1245</v>
      </c>
      <c r="F64" s="3" t="s">
        <v>1903</v>
      </c>
      <c r="G64" s="3" t="s">
        <v>1283</v>
      </c>
      <c r="H64" s="57">
        <v>1.525467849651385E-2</v>
      </c>
      <c r="I64" s="3" t="s">
        <v>317</v>
      </c>
    </row>
    <row r="65" spans="1:9" ht="15.75" thickBot="1" x14ac:dyDescent="0.3">
      <c r="A65" s="4">
        <v>40</v>
      </c>
      <c r="B65" s="121" t="s">
        <v>22</v>
      </c>
      <c r="C65" s="78" t="s">
        <v>1012</v>
      </c>
      <c r="D65" s="4" t="s">
        <v>453</v>
      </c>
      <c r="E65" s="4" t="s">
        <v>1246</v>
      </c>
      <c r="F65" s="4" t="s">
        <v>1791</v>
      </c>
      <c r="G65" s="4" t="s">
        <v>1825</v>
      </c>
      <c r="H65" s="66">
        <v>-1.3795053614212715E-2</v>
      </c>
      <c r="I65" s="4" t="s">
        <v>448</v>
      </c>
    </row>
    <row r="66" spans="1:9" ht="15.75" thickBot="1" x14ac:dyDescent="0.3">
      <c r="A66" s="62"/>
      <c r="B66" s="63"/>
      <c r="C66" s="122" t="s">
        <v>1769</v>
      </c>
      <c r="D66" s="61" t="s">
        <v>1247</v>
      </c>
      <c r="E66" s="61" t="s">
        <v>1904</v>
      </c>
      <c r="F66" s="61" t="s">
        <v>1905</v>
      </c>
      <c r="G66" s="61" t="s">
        <v>1906</v>
      </c>
      <c r="H66" s="72">
        <v>2.1993769989024244E-2</v>
      </c>
    </row>
  </sheetData>
  <mergeCells count="2">
    <mergeCell ref="A22:E22"/>
    <mergeCell ref="G24:H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E0369-887A-460A-B34E-F15FA7B19E71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105" t="s">
        <v>234</v>
      </c>
      <c r="B2" s="105"/>
      <c r="C2" s="105"/>
      <c r="D2" s="105"/>
    </row>
    <row r="4" spans="1:8" x14ac:dyDescent="0.25">
      <c r="A4" s="17"/>
      <c r="B4" s="17"/>
      <c r="C4" s="17"/>
      <c r="D4" s="17"/>
      <c r="E4" s="17"/>
      <c r="F4" s="17"/>
      <c r="G4" s="17"/>
      <c r="H4" s="17"/>
    </row>
    <row r="5" spans="1:8" x14ac:dyDescent="0.25">
      <c r="A5" s="17"/>
      <c r="B5" s="17"/>
      <c r="C5" s="17"/>
      <c r="D5" s="17"/>
      <c r="E5" s="17"/>
      <c r="F5" s="17"/>
      <c r="G5" s="17"/>
      <c r="H5" s="17"/>
    </row>
    <row r="6" spans="1:8" x14ac:dyDescent="0.25">
      <c r="A6" s="17"/>
      <c r="B6" s="17"/>
      <c r="C6" s="17"/>
      <c r="D6" s="17"/>
      <c r="E6" s="17"/>
      <c r="F6" s="17"/>
      <c r="G6" s="17"/>
      <c r="H6" s="17"/>
    </row>
    <row r="7" spans="1:8" x14ac:dyDescent="0.25">
      <c r="A7" s="17"/>
      <c r="B7" s="17"/>
      <c r="C7" s="17"/>
      <c r="D7" s="17"/>
      <c r="E7" s="17"/>
      <c r="F7" s="17"/>
      <c r="G7" s="17"/>
      <c r="H7" s="17"/>
    </row>
    <row r="8" spans="1:8" x14ac:dyDescent="0.25">
      <c r="A8" s="17"/>
      <c r="B8" s="17"/>
      <c r="C8" s="17"/>
      <c r="D8" s="17"/>
      <c r="E8" s="17"/>
      <c r="F8" s="17"/>
      <c r="G8" s="17"/>
      <c r="H8" s="17"/>
    </row>
    <row r="9" spans="1:8" x14ac:dyDescent="0.25">
      <c r="A9" s="17"/>
      <c r="B9" s="17"/>
      <c r="C9" s="17"/>
      <c r="D9" s="17"/>
      <c r="E9" s="17"/>
      <c r="F9" s="17"/>
      <c r="G9" s="17"/>
      <c r="H9" s="17"/>
    </row>
    <row r="10" spans="1:8" x14ac:dyDescent="0.25">
      <c r="A10" s="17"/>
      <c r="B10" s="17"/>
      <c r="C10" s="17"/>
      <c r="D10" s="17"/>
      <c r="E10" s="17"/>
      <c r="F10" s="17"/>
      <c r="G10" s="17"/>
      <c r="H10" s="17"/>
    </row>
    <row r="11" spans="1:8" x14ac:dyDescent="0.25">
      <c r="A11" s="17"/>
      <c r="B11" s="17"/>
      <c r="C11" s="17"/>
      <c r="D11" s="17"/>
      <c r="E11" s="17"/>
      <c r="F11" s="17"/>
      <c r="G11" s="17"/>
      <c r="H11" s="17"/>
    </row>
    <row r="12" spans="1:8" x14ac:dyDescent="0.25">
      <c r="A12" s="17"/>
      <c r="B12" s="17"/>
      <c r="C12" s="17"/>
      <c r="D12" s="17"/>
      <c r="E12" s="17"/>
      <c r="F12" s="17"/>
      <c r="G12" s="17"/>
      <c r="H12" s="17"/>
    </row>
    <row r="13" spans="1:8" x14ac:dyDescent="0.25">
      <c r="A13" s="17"/>
      <c r="B13" s="17"/>
      <c r="C13" s="17"/>
      <c r="D13" s="17"/>
      <c r="E13" s="17"/>
      <c r="F13" s="17"/>
      <c r="G13" s="17"/>
      <c r="H13" s="17"/>
    </row>
    <row r="14" spans="1:8" x14ac:dyDescent="0.25">
      <c r="A14" s="17"/>
      <c r="B14" s="17"/>
      <c r="C14" s="17"/>
      <c r="D14" s="17"/>
      <c r="E14" s="17"/>
      <c r="F14" s="17"/>
      <c r="G14" s="17"/>
      <c r="H14" s="17"/>
    </row>
    <row r="15" spans="1:8" x14ac:dyDescent="0.25">
      <c r="A15" s="17"/>
      <c r="B15" s="17"/>
      <c r="C15" s="17"/>
      <c r="D15" s="17"/>
      <c r="E15" s="17"/>
      <c r="F15" s="17"/>
      <c r="G15" s="17"/>
      <c r="H15" s="17"/>
    </row>
    <row r="16" spans="1:8" x14ac:dyDescent="0.25">
      <c r="A16" s="17"/>
      <c r="B16" s="17"/>
      <c r="C16" s="17"/>
      <c r="D16" s="17"/>
      <c r="E16" s="17"/>
      <c r="F16" s="17"/>
      <c r="G16" s="17"/>
      <c r="H16" s="17"/>
    </row>
    <row r="17" spans="1:9" x14ac:dyDescent="0.25">
      <c r="A17" s="17"/>
      <c r="B17" s="17"/>
      <c r="C17" s="17"/>
      <c r="D17" s="17"/>
      <c r="E17" s="17"/>
      <c r="F17" s="17"/>
      <c r="G17" s="17"/>
      <c r="H17" s="17"/>
    </row>
    <row r="18" spans="1:9" x14ac:dyDescent="0.25">
      <c r="A18" s="17"/>
      <c r="B18" s="17"/>
      <c r="C18" s="17"/>
      <c r="D18" s="17"/>
      <c r="E18" s="17"/>
      <c r="F18" s="17"/>
      <c r="G18" s="17"/>
      <c r="H18" s="17"/>
    </row>
    <row r="19" spans="1:9" x14ac:dyDescent="0.25">
      <c r="A19" s="17"/>
      <c r="B19" s="17"/>
      <c r="C19" s="17"/>
      <c r="D19" s="17"/>
      <c r="E19" s="17"/>
      <c r="F19" s="17"/>
      <c r="G19" s="17"/>
      <c r="H19" s="17"/>
    </row>
    <row r="22" spans="1:9" ht="15.75" x14ac:dyDescent="0.25">
      <c r="A22" s="104" t="s">
        <v>53</v>
      </c>
      <c r="B22" s="104"/>
      <c r="C22" s="104"/>
      <c r="D22" s="104"/>
      <c r="E22" s="104"/>
    </row>
    <row r="23" spans="1:9" ht="15.75" thickBot="1" x14ac:dyDescent="0.3">
      <c r="A23" s="51" t="s">
        <v>220</v>
      </c>
    </row>
    <row r="24" spans="1:9" ht="15.75" customHeight="1" thickBot="1" x14ac:dyDescent="0.3">
      <c r="G24" s="102" t="s">
        <v>1461</v>
      </c>
      <c r="H24" s="103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44621</v>
      </c>
      <c r="E25" s="2">
        <v>44652</v>
      </c>
      <c r="F25" s="2">
        <v>44682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3">
        <v>1</v>
      </c>
      <c r="B26" s="120" t="s">
        <v>7</v>
      </c>
      <c r="C26" s="80" t="s">
        <v>992</v>
      </c>
      <c r="D26" s="3" t="s">
        <v>764</v>
      </c>
      <c r="E26" s="3" t="s">
        <v>1248</v>
      </c>
      <c r="F26" s="3" t="s">
        <v>1907</v>
      </c>
      <c r="G26" s="3" t="s">
        <v>355</v>
      </c>
      <c r="H26" s="59">
        <v>3.4447452626412461E-4</v>
      </c>
      <c r="I26" s="3" t="s">
        <v>1387</v>
      </c>
    </row>
    <row r="27" spans="1:9" ht="15.75" thickBot="1" x14ac:dyDescent="0.3">
      <c r="A27" s="4">
        <v>2</v>
      </c>
      <c r="B27" s="121" t="s">
        <v>7</v>
      </c>
      <c r="C27" s="78" t="s">
        <v>990</v>
      </c>
      <c r="D27" s="4" t="s">
        <v>765</v>
      </c>
      <c r="E27" s="4" t="s">
        <v>1249</v>
      </c>
      <c r="F27" s="4" t="s">
        <v>1908</v>
      </c>
      <c r="G27" s="4" t="s">
        <v>1909</v>
      </c>
      <c r="H27" s="58">
        <v>6.1717146509053591E-2</v>
      </c>
      <c r="I27" s="4" t="s">
        <v>431</v>
      </c>
    </row>
    <row r="28" spans="1:9" ht="15.75" thickBot="1" x14ac:dyDescent="0.3">
      <c r="A28" s="3">
        <v>3</v>
      </c>
      <c r="B28" s="120" t="s">
        <v>7</v>
      </c>
      <c r="C28" s="77" t="s">
        <v>993</v>
      </c>
      <c r="D28" s="3" t="s">
        <v>766</v>
      </c>
      <c r="E28" s="3" t="s">
        <v>1251</v>
      </c>
      <c r="F28" s="3" t="s">
        <v>1910</v>
      </c>
      <c r="G28" s="3" t="s">
        <v>1902</v>
      </c>
      <c r="H28" s="65">
        <v>-1.6184284549416632E-3</v>
      </c>
      <c r="I28" s="3" t="s">
        <v>1911</v>
      </c>
    </row>
    <row r="29" spans="1:9" ht="15.75" thickBot="1" x14ac:dyDescent="0.3">
      <c r="A29" s="4">
        <v>4</v>
      </c>
      <c r="B29" s="121" t="s">
        <v>7</v>
      </c>
      <c r="C29" s="78" t="s">
        <v>991</v>
      </c>
      <c r="D29" s="4" t="s">
        <v>767</v>
      </c>
      <c r="E29" s="4" t="s">
        <v>1252</v>
      </c>
      <c r="F29" s="4" t="s">
        <v>1912</v>
      </c>
      <c r="G29" s="4" t="s">
        <v>1913</v>
      </c>
      <c r="H29" s="58">
        <v>3.8487541647767541E-2</v>
      </c>
      <c r="I29" s="4" t="s">
        <v>1914</v>
      </c>
    </row>
    <row r="30" spans="1:9" ht="15.75" thickBot="1" x14ac:dyDescent="0.3">
      <c r="A30" s="3">
        <v>5</v>
      </c>
      <c r="B30" s="120" t="s">
        <v>7</v>
      </c>
      <c r="C30" s="77" t="s">
        <v>9</v>
      </c>
      <c r="D30" s="3" t="s">
        <v>768</v>
      </c>
      <c r="E30" s="3" t="s">
        <v>1253</v>
      </c>
      <c r="F30" s="3" t="s">
        <v>1915</v>
      </c>
      <c r="G30" s="3" t="s">
        <v>986</v>
      </c>
      <c r="H30" s="65">
        <v>-1.2530863617758567E-3</v>
      </c>
      <c r="I30" s="3" t="s">
        <v>1916</v>
      </c>
    </row>
    <row r="31" spans="1:9" ht="15.75" thickBot="1" x14ac:dyDescent="0.3">
      <c r="A31" s="4">
        <v>6</v>
      </c>
      <c r="B31" s="121" t="s">
        <v>7</v>
      </c>
      <c r="C31" s="78" t="s">
        <v>11</v>
      </c>
      <c r="D31" s="4" t="s">
        <v>769</v>
      </c>
      <c r="E31" s="4" t="s">
        <v>1254</v>
      </c>
      <c r="F31" s="4" t="s">
        <v>1917</v>
      </c>
      <c r="G31" s="4" t="s">
        <v>353</v>
      </c>
      <c r="H31" s="60">
        <v>1.5936188566710798E-3</v>
      </c>
      <c r="I31" s="4" t="s">
        <v>1918</v>
      </c>
    </row>
    <row r="32" spans="1:9" ht="15.75" thickBot="1" x14ac:dyDescent="0.3">
      <c r="A32" s="3">
        <v>7</v>
      </c>
      <c r="B32" s="120" t="s">
        <v>7</v>
      </c>
      <c r="C32" s="77" t="s">
        <v>8</v>
      </c>
      <c r="D32" s="3" t="s">
        <v>770</v>
      </c>
      <c r="E32" s="3" t="s">
        <v>1257</v>
      </c>
      <c r="F32" s="3" t="s">
        <v>1919</v>
      </c>
      <c r="G32" s="3" t="s">
        <v>1653</v>
      </c>
      <c r="H32" s="57">
        <v>5.8483817795332588E-3</v>
      </c>
      <c r="I32" s="3" t="s">
        <v>1920</v>
      </c>
    </row>
    <row r="33" spans="1:9" ht="15.75" thickBot="1" x14ac:dyDescent="0.3">
      <c r="A33" s="4">
        <v>8</v>
      </c>
      <c r="B33" s="121" t="s">
        <v>7</v>
      </c>
      <c r="C33" s="78" t="s">
        <v>10</v>
      </c>
      <c r="D33" s="4" t="s">
        <v>773</v>
      </c>
      <c r="E33" s="4" t="s">
        <v>1259</v>
      </c>
      <c r="F33" s="4" t="s">
        <v>1921</v>
      </c>
      <c r="G33" s="4" t="s">
        <v>312</v>
      </c>
      <c r="H33" s="58">
        <v>2.6392391486943112E-2</v>
      </c>
      <c r="I33" s="4" t="s">
        <v>1922</v>
      </c>
    </row>
    <row r="34" spans="1:9" ht="15.75" thickBot="1" x14ac:dyDescent="0.3">
      <c r="A34" s="3">
        <v>9</v>
      </c>
      <c r="B34" s="120" t="s">
        <v>7</v>
      </c>
      <c r="C34" s="77" t="s">
        <v>12</v>
      </c>
      <c r="D34" s="3" t="s">
        <v>774</v>
      </c>
      <c r="E34" s="3" t="s">
        <v>1260</v>
      </c>
      <c r="F34" s="3" t="s">
        <v>1923</v>
      </c>
      <c r="G34" s="3" t="s">
        <v>1823</v>
      </c>
      <c r="H34" s="57">
        <v>7.0031568026134054E-3</v>
      </c>
      <c r="I34" s="3" t="s">
        <v>1924</v>
      </c>
    </row>
    <row r="35" spans="1:9" ht="15.75" thickBot="1" x14ac:dyDescent="0.3">
      <c r="A35" s="4">
        <v>10</v>
      </c>
      <c r="B35" s="121" t="s">
        <v>7</v>
      </c>
      <c r="C35" s="79" t="s">
        <v>996</v>
      </c>
      <c r="D35" s="4" t="s">
        <v>775</v>
      </c>
      <c r="E35" s="4" t="s">
        <v>1262</v>
      </c>
      <c r="F35" s="4" t="s">
        <v>1741</v>
      </c>
      <c r="G35" s="4" t="s">
        <v>1925</v>
      </c>
      <c r="H35" s="67">
        <v>-2.518243172487718E-3</v>
      </c>
      <c r="I35" s="4" t="s">
        <v>856</v>
      </c>
    </row>
    <row r="36" spans="1:9" ht="15.75" thickBot="1" x14ac:dyDescent="0.3">
      <c r="A36" s="3">
        <v>11</v>
      </c>
      <c r="B36" s="120" t="s">
        <v>7</v>
      </c>
      <c r="C36" s="77" t="s">
        <v>38</v>
      </c>
      <c r="D36" s="3" t="s">
        <v>405</v>
      </c>
      <c r="E36" s="3" t="s">
        <v>1261</v>
      </c>
      <c r="F36" s="3" t="s">
        <v>1926</v>
      </c>
      <c r="G36" s="3" t="s">
        <v>1927</v>
      </c>
      <c r="H36" s="64">
        <v>-2.3854603047750899E-2</v>
      </c>
      <c r="I36" s="3" t="s">
        <v>1111</v>
      </c>
    </row>
    <row r="37" spans="1:9" ht="15.75" thickBot="1" x14ac:dyDescent="0.3">
      <c r="A37" s="4">
        <v>12</v>
      </c>
      <c r="B37" s="121" t="s">
        <v>7</v>
      </c>
      <c r="C37" s="78" t="s">
        <v>997</v>
      </c>
      <c r="D37" s="4" t="s">
        <v>777</v>
      </c>
      <c r="E37" s="4" t="s">
        <v>1265</v>
      </c>
      <c r="F37" s="4" t="s">
        <v>1928</v>
      </c>
      <c r="G37" s="4" t="s">
        <v>1929</v>
      </c>
      <c r="H37" s="58">
        <v>6.1537548044329898E-2</v>
      </c>
      <c r="I37" s="4" t="s">
        <v>1296</v>
      </c>
    </row>
    <row r="38" spans="1:9" ht="15.75" thickBot="1" x14ac:dyDescent="0.3">
      <c r="A38" s="3">
        <v>13</v>
      </c>
      <c r="B38" s="120" t="s">
        <v>7</v>
      </c>
      <c r="C38" s="77" t="s">
        <v>995</v>
      </c>
      <c r="D38" s="3" t="s">
        <v>776</v>
      </c>
      <c r="E38" s="3" t="s">
        <v>1264</v>
      </c>
      <c r="F38" s="3" t="s">
        <v>1930</v>
      </c>
      <c r="G38" s="3" t="s">
        <v>266</v>
      </c>
      <c r="H38" s="57">
        <v>1.787479229717889E-2</v>
      </c>
      <c r="I38" s="3" t="s">
        <v>1931</v>
      </c>
    </row>
    <row r="39" spans="1:9" ht="15.75" thickBot="1" x14ac:dyDescent="0.3">
      <c r="A39" s="4">
        <v>14</v>
      </c>
      <c r="B39" s="121" t="s">
        <v>7</v>
      </c>
      <c r="C39" s="78" t="s">
        <v>14</v>
      </c>
      <c r="D39" s="4" t="s">
        <v>781</v>
      </c>
      <c r="E39" s="4" t="s">
        <v>1266</v>
      </c>
      <c r="F39" s="4" t="s">
        <v>1932</v>
      </c>
      <c r="G39" s="4" t="s">
        <v>1933</v>
      </c>
      <c r="H39" s="58">
        <v>8.2407419929267228E-2</v>
      </c>
      <c r="I39" s="4" t="s">
        <v>1383</v>
      </c>
    </row>
    <row r="40" spans="1:9" ht="23.25" thickBot="1" x14ac:dyDescent="0.3">
      <c r="A40" s="3">
        <v>15</v>
      </c>
      <c r="B40" s="120" t="s">
        <v>7</v>
      </c>
      <c r="C40" s="77" t="s">
        <v>998</v>
      </c>
      <c r="D40" s="3" t="s">
        <v>779</v>
      </c>
      <c r="E40" s="3" t="s">
        <v>1267</v>
      </c>
      <c r="F40" s="3" t="s">
        <v>1934</v>
      </c>
      <c r="G40" s="3" t="s">
        <v>332</v>
      </c>
      <c r="H40" s="59">
        <v>3.0111458085684884E-3</v>
      </c>
      <c r="I40" s="3" t="s">
        <v>444</v>
      </c>
    </row>
    <row r="41" spans="1:9" ht="15.75" thickBot="1" x14ac:dyDescent="0.3">
      <c r="A41" s="4">
        <v>16</v>
      </c>
      <c r="B41" s="121" t="s">
        <v>7</v>
      </c>
      <c r="C41" s="78" t="s">
        <v>13</v>
      </c>
      <c r="D41" s="4" t="s">
        <v>782</v>
      </c>
      <c r="E41" s="4" t="s">
        <v>1269</v>
      </c>
      <c r="F41" s="4" t="s">
        <v>1935</v>
      </c>
      <c r="G41" s="4" t="s">
        <v>1159</v>
      </c>
      <c r="H41" s="58">
        <v>4.0978802185958292E-2</v>
      </c>
      <c r="I41" s="4" t="s">
        <v>282</v>
      </c>
    </row>
    <row r="42" spans="1:9" ht="15.75" thickBot="1" x14ac:dyDescent="0.3">
      <c r="A42" s="3">
        <v>17</v>
      </c>
      <c r="B42" s="120" t="s">
        <v>7</v>
      </c>
      <c r="C42" s="77" t="s">
        <v>994</v>
      </c>
      <c r="D42" s="3" t="s">
        <v>780</v>
      </c>
      <c r="E42" s="3" t="s">
        <v>1268</v>
      </c>
      <c r="F42" s="3" t="s">
        <v>1936</v>
      </c>
      <c r="G42" s="3" t="s">
        <v>761</v>
      </c>
      <c r="H42" s="65">
        <v>-3.4084878175858974E-3</v>
      </c>
      <c r="I42" s="3" t="s">
        <v>475</v>
      </c>
    </row>
    <row r="43" spans="1:9" ht="15.75" thickBot="1" x14ac:dyDescent="0.3">
      <c r="A43" s="4">
        <v>18</v>
      </c>
      <c r="B43" s="121" t="s">
        <v>7</v>
      </c>
      <c r="C43" s="78" t="s">
        <v>999</v>
      </c>
      <c r="D43" s="4" t="s">
        <v>783</v>
      </c>
      <c r="E43" s="4" t="s">
        <v>1270</v>
      </c>
      <c r="F43" s="4" t="s">
        <v>1937</v>
      </c>
      <c r="G43" s="4" t="s">
        <v>1938</v>
      </c>
      <c r="H43" s="66">
        <v>-1.0892399258309496E-2</v>
      </c>
      <c r="I43" s="4" t="s">
        <v>1035</v>
      </c>
    </row>
    <row r="44" spans="1:9" ht="15.75" thickBot="1" x14ac:dyDescent="0.3">
      <c r="A44" s="3">
        <v>19</v>
      </c>
      <c r="B44" s="120" t="s">
        <v>7</v>
      </c>
      <c r="C44" s="77" t="s">
        <v>1051</v>
      </c>
      <c r="D44" s="3" t="s">
        <v>784</v>
      </c>
      <c r="E44" s="3" t="s">
        <v>1272</v>
      </c>
      <c r="F44" s="3" t="s">
        <v>1939</v>
      </c>
      <c r="G44" s="3" t="s">
        <v>1615</v>
      </c>
      <c r="H44" s="57">
        <v>1.9910459150671356E-2</v>
      </c>
      <c r="I44" s="3" t="s">
        <v>1941</v>
      </c>
    </row>
    <row r="45" spans="1:9" ht="15.75" thickBot="1" x14ac:dyDescent="0.3">
      <c r="A45" s="4">
        <v>20</v>
      </c>
      <c r="B45" s="121" t="s">
        <v>7</v>
      </c>
      <c r="C45" s="78" t="s">
        <v>1000</v>
      </c>
      <c r="D45" s="4" t="s">
        <v>785</v>
      </c>
      <c r="E45" s="4" t="s">
        <v>1273</v>
      </c>
      <c r="F45" s="4" t="s">
        <v>1942</v>
      </c>
      <c r="G45" s="4" t="s">
        <v>973</v>
      </c>
      <c r="H45" s="58">
        <v>2.3575635585822947E-2</v>
      </c>
      <c r="I45" s="4" t="s">
        <v>1076</v>
      </c>
    </row>
    <row r="46" spans="1:9" ht="15.75" thickBot="1" x14ac:dyDescent="0.3">
      <c r="A46" s="3">
        <v>21</v>
      </c>
      <c r="B46" s="120" t="s">
        <v>7</v>
      </c>
      <c r="C46" s="77" t="s">
        <v>1052</v>
      </c>
      <c r="D46" s="3" t="s">
        <v>786</v>
      </c>
      <c r="E46" s="3" t="s">
        <v>1276</v>
      </c>
      <c r="F46" s="3" t="s">
        <v>473</v>
      </c>
      <c r="G46" s="3" t="s">
        <v>316</v>
      </c>
      <c r="H46" s="57">
        <v>8.7444738432254903E-3</v>
      </c>
      <c r="I46" s="3" t="s">
        <v>435</v>
      </c>
    </row>
    <row r="47" spans="1:9" ht="15.75" thickBot="1" x14ac:dyDescent="0.3">
      <c r="A47" s="4">
        <v>22</v>
      </c>
      <c r="B47" s="121" t="s">
        <v>7</v>
      </c>
      <c r="C47" s="78" t="s">
        <v>1001</v>
      </c>
      <c r="D47" s="4" t="s">
        <v>1274</v>
      </c>
      <c r="E47" s="4" t="s">
        <v>1275</v>
      </c>
      <c r="F47" s="4" t="s">
        <v>1943</v>
      </c>
      <c r="G47" s="4" t="s">
        <v>1625</v>
      </c>
      <c r="H47" s="66">
        <v>-4.6630075824434243E-2</v>
      </c>
      <c r="I47" s="4" t="s">
        <v>479</v>
      </c>
    </row>
    <row r="48" spans="1:9" ht="15.75" thickBot="1" x14ac:dyDescent="0.3">
      <c r="A48" s="3">
        <v>23</v>
      </c>
      <c r="B48" s="120" t="s">
        <v>7</v>
      </c>
      <c r="C48" s="80" t="s">
        <v>1003</v>
      </c>
      <c r="D48" s="3" t="s">
        <v>787</v>
      </c>
      <c r="E48" s="3" t="s">
        <v>1278</v>
      </c>
      <c r="F48" s="3" t="s">
        <v>1944</v>
      </c>
      <c r="G48" s="3" t="s">
        <v>1945</v>
      </c>
      <c r="H48" s="57">
        <v>3.8196773860202246E-2</v>
      </c>
      <c r="I48" s="3" t="s">
        <v>967</v>
      </c>
    </row>
    <row r="49" spans="1:9" ht="15.75" thickBot="1" x14ac:dyDescent="0.3">
      <c r="A49" s="4">
        <v>24</v>
      </c>
      <c r="B49" s="121" t="s">
        <v>7</v>
      </c>
      <c r="C49" s="78" t="s">
        <v>15</v>
      </c>
      <c r="D49" s="4" t="s">
        <v>434</v>
      </c>
      <c r="E49" s="4" t="s">
        <v>1279</v>
      </c>
      <c r="F49" s="4" t="s">
        <v>1946</v>
      </c>
      <c r="G49" s="4" t="s">
        <v>461</v>
      </c>
      <c r="H49" s="58">
        <v>1.2606570764398393E-2</v>
      </c>
      <c r="I49" s="4" t="s">
        <v>1811</v>
      </c>
    </row>
    <row r="50" spans="1:9" ht="15.75" thickBot="1" x14ac:dyDescent="0.3">
      <c r="A50" s="3">
        <v>25</v>
      </c>
      <c r="B50" s="120" t="s">
        <v>7</v>
      </c>
      <c r="C50" s="77" t="s">
        <v>17</v>
      </c>
      <c r="D50" s="3" t="s">
        <v>790</v>
      </c>
      <c r="E50" s="3" t="s">
        <v>1281</v>
      </c>
      <c r="F50" s="3" t="s">
        <v>1947</v>
      </c>
      <c r="G50" s="3" t="s">
        <v>984</v>
      </c>
      <c r="H50" s="65">
        <v>-2.6942354013364993E-3</v>
      </c>
      <c r="I50" s="3" t="s">
        <v>303</v>
      </c>
    </row>
    <row r="51" spans="1:9" ht="15.75" thickBot="1" x14ac:dyDescent="0.3">
      <c r="A51" s="4">
        <v>26</v>
      </c>
      <c r="B51" s="121" t="s">
        <v>7</v>
      </c>
      <c r="C51" s="78" t="s">
        <v>1002</v>
      </c>
      <c r="D51" s="4" t="s">
        <v>791</v>
      </c>
      <c r="E51" s="4" t="s">
        <v>1282</v>
      </c>
      <c r="F51" s="4" t="s">
        <v>1948</v>
      </c>
      <c r="G51" s="4" t="s">
        <v>308</v>
      </c>
      <c r="H51" s="60">
        <v>6.8496593756747532E-4</v>
      </c>
      <c r="I51" s="4" t="s">
        <v>1949</v>
      </c>
    </row>
    <row r="52" spans="1:9" ht="15.75" thickBot="1" x14ac:dyDescent="0.3">
      <c r="A52" s="3">
        <v>27</v>
      </c>
      <c r="B52" s="120" t="s">
        <v>16</v>
      </c>
      <c r="C52" s="80" t="s">
        <v>1005</v>
      </c>
      <c r="D52" s="3" t="s">
        <v>792</v>
      </c>
      <c r="E52" s="3" t="s">
        <v>921</v>
      </c>
      <c r="F52" s="3" t="s">
        <v>1950</v>
      </c>
      <c r="G52" s="3" t="s">
        <v>1951</v>
      </c>
      <c r="H52" s="57">
        <v>1.7750451934393504E-2</v>
      </c>
      <c r="I52" s="3" t="s">
        <v>751</v>
      </c>
    </row>
    <row r="53" spans="1:9" ht="23.25" thickBot="1" x14ac:dyDescent="0.3">
      <c r="A53" s="4">
        <v>28</v>
      </c>
      <c r="B53" s="121" t="s">
        <v>7</v>
      </c>
      <c r="C53" s="78" t="s">
        <v>1004</v>
      </c>
      <c r="D53" s="4" t="s">
        <v>793</v>
      </c>
      <c r="E53" s="4" t="s">
        <v>1284</v>
      </c>
      <c r="F53" s="4" t="s">
        <v>1284</v>
      </c>
      <c r="G53" s="4" t="s">
        <v>278</v>
      </c>
      <c r="H53" s="60">
        <v>8.0022344295738553E-5</v>
      </c>
      <c r="I53" s="4" t="s">
        <v>388</v>
      </c>
    </row>
    <row r="54" spans="1:9" ht="15.75" thickBot="1" x14ac:dyDescent="0.3">
      <c r="A54" s="3">
        <v>29</v>
      </c>
      <c r="B54" s="120" t="s">
        <v>16</v>
      </c>
      <c r="C54" s="77" t="s">
        <v>18</v>
      </c>
      <c r="D54" s="3" t="s">
        <v>794</v>
      </c>
      <c r="E54" s="3" t="s">
        <v>1285</v>
      </c>
      <c r="F54" s="3" t="s">
        <v>1952</v>
      </c>
      <c r="G54" s="3" t="s">
        <v>1271</v>
      </c>
      <c r="H54" s="57">
        <v>3.0123029027816738E-2</v>
      </c>
      <c r="I54" s="3" t="s">
        <v>385</v>
      </c>
    </row>
    <row r="55" spans="1:9" ht="15.75" thickBot="1" x14ac:dyDescent="0.3">
      <c r="A55" s="4">
        <v>30</v>
      </c>
      <c r="B55" s="121" t="s">
        <v>16</v>
      </c>
      <c r="C55" s="78" t="s">
        <v>1053</v>
      </c>
      <c r="D55" s="4" t="s">
        <v>795</v>
      </c>
      <c r="E55" s="4" t="s">
        <v>1286</v>
      </c>
      <c r="F55" s="4" t="s">
        <v>1953</v>
      </c>
      <c r="G55" s="4" t="s">
        <v>800</v>
      </c>
      <c r="H55" s="66">
        <v>-1.9904638931046097E-2</v>
      </c>
      <c r="I55" s="4" t="s">
        <v>340</v>
      </c>
    </row>
    <row r="56" spans="1:9" ht="15.75" thickBot="1" x14ac:dyDescent="0.3">
      <c r="A56" s="3">
        <v>31</v>
      </c>
      <c r="B56" s="120" t="s">
        <v>16</v>
      </c>
      <c r="C56" s="77" t="s">
        <v>1007</v>
      </c>
      <c r="D56" s="3" t="s">
        <v>796</v>
      </c>
      <c r="E56" s="3" t="s">
        <v>1287</v>
      </c>
      <c r="F56" s="3" t="s">
        <v>1954</v>
      </c>
      <c r="G56" s="3" t="s">
        <v>322</v>
      </c>
      <c r="H56" s="57">
        <v>9.773094891627589E-3</v>
      </c>
      <c r="I56" s="3" t="s">
        <v>1800</v>
      </c>
    </row>
    <row r="57" spans="1:9" ht="15.75" thickBot="1" x14ac:dyDescent="0.3">
      <c r="A57" s="4">
        <v>32</v>
      </c>
      <c r="B57" s="121" t="s">
        <v>16</v>
      </c>
      <c r="C57" s="78" t="s">
        <v>1008</v>
      </c>
      <c r="D57" s="4" t="s">
        <v>797</v>
      </c>
      <c r="E57" s="4" t="s">
        <v>1658</v>
      </c>
      <c r="F57" s="4" t="s">
        <v>1955</v>
      </c>
      <c r="G57" s="4" t="s">
        <v>1634</v>
      </c>
      <c r="H57" s="67">
        <v>-3.5304511937540649E-3</v>
      </c>
      <c r="I57" s="4" t="s">
        <v>289</v>
      </c>
    </row>
    <row r="58" spans="1:9" ht="15.75" thickBot="1" x14ac:dyDescent="0.3">
      <c r="A58" s="3">
        <v>33</v>
      </c>
      <c r="B58" s="120" t="s">
        <v>16</v>
      </c>
      <c r="C58" s="77" t="s">
        <v>1009</v>
      </c>
      <c r="D58" s="3" t="s">
        <v>799</v>
      </c>
      <c r="E58" s="3" t="s">
        <v>1288</v>
      </c>
      <c r="F58" s="3" t="s">
        <v>1956</v>
      </c>
      <c r="G58" s="3" t="s">
        <v>392</v>
      </c>
      <c r="H58" s="57">
        <v>4.7151837898189976E-2</v>
      </c>
      <c r="I58" s="3" t="s">
        <v>1957</v>
      </c>
    </row>
    <row r="59" spans="1:9" ht="15.75" thickBot="1" x14ac:dyDescent="0.3">
      <c r="A59" s="4">
        <v>34</v>
      </c>
      <c r="B59" s="121" t="s">
        <v>16</v>
      </c>
      <c r="C59" s="78" t="s">
        <v>19</v>
      </c>
      <c r="D59" s="4" t="s">
        <v>798</v>
      </c>
      <c r="E59" s="4" t="s">
        <v>724</v>
      </c>
      <c r="F59" s="4" t="s">
        <v>1958</v>
      </c>
      <c r="G59" s="4" t="s">
        <v>310</v>
      </c>
      <c r="H59" s="58">
        <v>5.5820763924322959E-3</v>
      </c>
      <c r="I59" s="4" t="s">
        <v>801</v>
      </c>
    </row>
    <row r="60" spans="1:9" ht="15.75" thickBot="1" x14ac:dyDescent="0.3">
      <c r="A60" s="3">
        <v>35</v>
      </c>
      <c r="B60" s="120" t="s">
        <v>16</v>
      </c>
      <c r="C60" s="77" t="s">
        <v>1010</v>
      </c>
      <c r="D60" s="3" t="s">
        <v>465</v>
      </c>
      <c r="E60" s="3" t="s">
        <v>619</v>
      </c>
      <c r="F60" s="3" t="s">
        <v>1959</v>
      </c>
      <c r="G60" s="3" t="s">
        <v>1634</v>
      </c>
      <c r="H60" s="65">
        <v>-4.4153342704732123E-3</v>
      </c>
      <c r="I60" s="3" t="s">
        <v>321</v>
      </c>
    </row>
    <row r="61" spans="1:9" ht="15.75" thickBot="1" x14ac:dyDescent="0.3">
      <c r="A61" s="4">
        <v>36</v>
      </c>
      <c r="B61" s="121" t="s">
        <v>16</v>
      </c>
      <c r="C61" s="78" t="s">
        <v>21</v>
      </c>
      <c r="D61" s="4" t="s">
        <v>802</v>
      </c>
      <c r="E61" s="4" t="s">
        <v>376</v>
      </c>
      <c r="F61" s="4" t="s">
        <v>1960</v>
      </c>
      <c r="G61" s="4" t="s">
        <v>837</v>
      </c>
      <c r="H61" s="58">
        <v>2.7000454851226544E-2</v>
      </c>
      <c r="I61" s="4" t="s">
        <v>321</v>
      </c>
    </row>
    <row r="62" spans="1:9" ht="15.75" thickBot="1" x14ac:dyDescent="0.3">
      <c r="A62" s="3">
        <v>37</v>
      </c>
      <c r="B62" s="120" t="s">
        <v>22</v>
      </c>
      <c r="C62" s="77" t="s">
        <v>1012</v>
      </c>
      <c r="D62" s="3" t="s">
        <v>803</v>
      </c>
      <c r="E62" s="3" t="s">
        <v>1290</v>
      </c>
      <c r="F62" s="3" t="s">
        <v>1961</v>
      </c>
      <c r="G62" s="3" t="s">
        <v>984</v>
      </c>
      <c r="H62" s="64">
        <v>-9.7118888684132737E-3</v>
      </c>
      <c r="I62" s="3" t="s">
        <v>344</v>
      </c>
    </row>
    <row r="63" spans="1:9" ht="15.75" thickBot="1" x14ac:dyDescent="0.3">
      <c r="A63" s="4">
        <v>38</v>
      </c>
      <c r="B63" s="121" t="s">
        <v>16</v>
      </c>
      <c r="C63" s="78" t="s">
        <v>1011</v>
      </c>
      <c r="D63" s="4" t="s">
        <v>804</v>
      </c>
      <c r="E63" s="4" t="s">
        <v>361</v>
      </c>
      <c r="F63" s="4" t="s">
        <v>1962</v>
      </c>
      <c r="G63" s="4" t="s">
        <v>346</v>
      </c>
      <c r="H63" s="60">
        <v>2.4403633645673816E-3</v>
      </c>
      <c r="I63" s="4" t="s">
        <v>296</v>
      </c>
    </row>
    <row r="64" spans="1:9" ht="23.25" thickBot="1" x14ac:dyDescent="0.3">
      <c r="A64" s="3">
        <v>39</v>
      </c>
      <c r="B64" s="120" t="s">
        <v>16</v>
      </c>
      <c r="C64" s="77" t="s">
        <v>1006</v>
      </c>
      <c r="D64" s="3" t="s">
        <v>805</v>
      </c>
      <c r="E64" s="3" t="s">
        <v>1291</v>
      </c>
      <c r="F64" s="3" t="s">
        <v>1628</v>
      </c>
      <c r="G64" s="3" t="s">
        <v>339</v>
      </c>
      <c r="H64" s="65">
        <v>-3.9777787474829301E-3</v>
      </c>
      <c r="I64" s="3" t="s">
        <v>401</v>
      </c>
    </row>
    <row r="65" spans="1:9" ht="15.75" thickBot="1" x14ac:dyDescent="0.3">
      <c r="A65" s="4">
        <v>40</v>
      </c>
      <c r="B65" s="121" t="s">
        <v>16</v>
      </c>
      <c r="C65" s="78" t="s">
        <v>20</v>
      </c>
      <c r="D65" s="4" t="s">
        <v>468</v>
      </c>
      <c r="E65" s="4" t="s">
        <v>1292</v>
      </c>
      <c r="F65" s="4" t="s">
        <v>1669</v>
      </c>
      <c r="G65" s="4" t="s">
        <v>1235</v>
      </c>
      <c r="H65" s="66">
        <v>-6.4952620619416035E-2</v>
      </c>
      <c r="I65" s="4" t="s">
        <v>313</v>
      </c>
    </row>
    <row r="66" spans="1:9" ht="15.75" thickBot="1" x14ac:dyDescent="0.3">
      <c r="A66" s="62"/>
      <c r="B66" s="63"/>
      <c r="C66" s="122" t="s">
        <v>1769</v>
      </c>
      <c r="D66" s="61" t="s">
        <v>1293</v>
      </c>
      <c r="E66" s="61" t="s">
        <v>1963</v>
      </c>
      <c r="F66" s="61" t="s">
        <v>1964</v>
      </c>
      <c r="G66" s="61" t="s">
        <v>1965</v>
      </c>
      <c r="H66" s="72">
        <v>1.4832749218732715E-2</v>
      </c>
    </row>
  </sheetData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AEA37-4615-4F12-B039-F5CE9F2D9295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104" t="s">
        <v>235</v>
      </c>
      <c r="B2" s="104"/>
      <c r="C2" s="104"/>
      <c r="D2" s="104"/>
    </row>
    <row r="4" spans="1:8" x14ac:dyDescent="0.25">
      <c r="A4" s="17"/>
      <c r="B4" s="17"/>
      <c r="C4" s="17"/>
      <c r="D4" s="17"/>
      <c r="E4" s="17"/>
      <c r="F4" s="17"/>
      <c r="G4" s="17"/>
      <c r="H4" s="17"/>
    </row>
    <row r="5" spans="1:8" x14ac:dyDescent="0.25">
      <c r="A5" s="17"/>
      <c r="B5" s="17"/>
      <c r="C5" s="17"/>
      <c r="D5" s="17"/>
      <c r="E5" s="17"/>
      <c r="F5" s="17"/>
      <c r="G5" s="17"/>
      <c r="H5" s="17"/>
    </row>
    <row r="6" spans="1:8" x14ac:dyDescent="0.25">
      <c r="A6" s="17"/>
      <c r="B6" s="17"/>
      <c r="C6" s="17"/>
      <c r="D6" s="17"/>
      <c r="E6" s="17"/>
      <c r="F6" s="17"/>
      <c r="G6" s="17"/>
      <c r="H6" s="17"/>
    </row>
    <row r="7" spans="1:8" x14ac:dyDescent="0.25">
      <c r="A7" s="17"/>
      <c r="B7" s="17"/>
      <c r="C7" s="17"/>
      <c r="D7" s="17"/>
      <c r="E7" s="17"/>
      <c r="F7" s="17"/>
      <c r="G7" s="17"/>
      <c r="H7" s="17"/>
    </row>
    <row r="8" spans="1:8" x14ac:dyDescent="0.25">
      <c r="A8" s="17"/>
      <c r="B8" s="17"/>
      <c r="C8" s="17"/>
      <c r="D8" s="17"/>
      <c r="E8" s="17"/>
      <c r="F8" s="17"/>
      <c r="G8" s="17"/>
      <c r="H8" s="17"/>
    </row>
    <row r="9" spans="1:8" x14ac:dyDescent="0.25">
      <c r="A9" s="17"/>
      <c r="B9" s="17"/>
      <c r="C9" s="17"/>
      <c r="D9" s="17"/>
      <c r="E9" s="17"/>
      <c r="F9" s="17"/>
      <c r="G9" s="17"/>
      <c r="H9" s="17"/>
    </row>
    <row r="10" spans="1:8" x14ac:dyDescent="0.25">
      <c r="A10" s="17"/>
      <c r="B10" s="17"/>
      <c r="C10" s="17"/>
      <c r="D10" s="17"/>
      <c r="E10" s="17"/>
      <c r="F10" s="17"/>
      <c r="G10" s="17"/>
      <c r="H10" s="17"/>
    </row>
    <row r="11" spans="1:8" x14ac:dyDescent="0.25">
      <c r="A11" s="17"/>
      <c r="B11" s="17"/>
      <c r="C11" s="17"/>
      <c r="D11" s="17"/>
      <c r="E11" s="17"/>
      <c r="F11" s="17"/>
      <c r="G11" s="17"/>
      <c r="H11" s="17"/>
    </row>
    <row r="12" spans="1:8" x14ac:dyDescent="0.25">
      <c r="A12" s="17"/>
      <c r="B12" s="17"/>
      <c r="C12" s="17"/>
      <c r="D12" s="17"/>
      <c r="E12" s="17"/>
      <c r="F12" s="17"/>
      <c r="G12" s="17"/>
      <c r="H12" s="17"/>
    </row>
    <row r="13" spans="1:8" x14ac:dyDescent="0.25">
      <c r="A13" s="17"/>
      <c r="B13" s="17"/>
      <c r="C13" s="17"/>
      <c r="D13" s="17"/>
      <c r="E13" s="17"/>
      <c r="F13" s="17"/>
      <c r="G13" s="17"/>
      <c r="H13" s="17"/>
    </row>
    <row r="14" spans="1:8" x14ac:dyDescent="0.25">
      <c r="A14" s="17"/>
      <c r="B14" s="17"/>
      <c r="C14" s="17"/>
      <c r="D14" s="17"/>
      <c r="E14" s="17"/>
      <c r="F14" s="17"/>
      <c r="G14" s="17"/>
      <c r="H14" s="17"/>
    </row>
    <row r="15" spans="1:8" x14ac:dyDescent="0.25">
      <c r="A15" s="17"/>
      <c r="B15" s="17"/>
      <c r="C15" s="17"/>
      <c r="D15" s="17"/>
      <c r="E15" s="17"/>
      <c r="F15" s="17"/>
      <c r="G15" s="17"/>
      <c r="H15" s="17"/>
    </row>
    <row r="16" spans="1:8" x14ac:dyDescent="0.25">
      <c r="A16" s="17"/>
      <c r="B16" s="17"/>
      <c r="C16" s="17"/>
      <c r="D16" s="17"/>
      <c r="E16" s="17"/>
      <c r="F16" s="17"/>
      <c r="G16" s="17"/>
      <c r="H16" s="17"/>
    </row>
    <row r="17" spans="1:9" x14ac:dyDescent="0.25">
      <c r="A17" s="17"/>
      <c r="B17" s="17"/>
      <c r="C17" s="17"/>
      <c r="D17" s="17"/>
      <c r="E17" s="17"/>
      <c r="F17" s="17"/>
      <c r="G17" s="17"/>
      <c r="H17" s="17"/>
    </row>
    <row r="18" spans="1:9" x14ac:dyDescent="0.25">
      <c r="A18" s="17"/>
      <c r="B18" s="17"/>
      <c r="C18" s="17"/>
      <c r="D18" s="17"/>
      <c r="E18" s="17"/>
      <c r="F18" s="17"/>
      <c r="G18" s="17"/>
      <c r="H18" s="17"/>
    </row>
    <row r="22" spans="1:9" ht="15.75" x14ac:dyDescent="0.25">
      <c r="A22" s="104" t="s">
        <v>54</v>
      </c>
      <c r="B22" s="104"/>
      <c r="C22" s="104"/>
      <c r="D22" s="104"/>
      <c r="E22" s="104"/>
    </row>
    <row r="23" spans="1:9" ht="15.75" thickBot="1" x14ac:dyDescent="0.3">
      <c r="A23" s="51" t="s">
        <v>220</v>
      </c>
    </row>
    <row r="24" spans="1:9" ht="15.75" customHeight="1" thickBot="1" x14ac:dyDescent="0.3">
      <c r="G24" s="102" t="s">
        <v>1461</v>
      </c>
      <c r="H24" s="103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44621</v>
      </c>
      <c r="E25" s="2">
        <v>44652</v>
      </c>
      <c r="F25" s="2">
        <v>44682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3">
        <v>1</v>
      </c>
      <c r="B26" s="120" t="s">
        <v>7</v>
      </c>
      <c r="C26" s="77" t="s">
        <v>990</v>
      </c>
      <c r="D26" s="3" t="s">
        <v>806</v>
      </c>
      <c r="E26" s="3" t="s">
        <v>1294</v>
      </c>
      <c r="F26" s="3" t="s">
        <v>1966</v>
      </c>
      <c r="G26" s="3" t="s">
        <v>1967</v>
      </c>
      <c r="H26" s="57">
        <v>4.3747393417740241E-2</v>
      </c>
      <c r="I26" s="3" t="s">
        <v>1968</v>
      </c>
    </row>
    <row r="27" spans="1:9" ht="15.75" thickBot="1" x14ac:dyDescent="0.3">
      <c r="A27" s="4">
        <v>2</v>
      </c>
      <c r="B27" s="121" t="s">
        <v>7</v>
      </c>
      <c r="C27" s="78" t="s">
        <v>8</v>
      </c>
      <c r="D27" s="4" t="s">
        <v>807</v>
      </c>
      <c r="E27" s="4" t="s">
        <v>1295</v>
      </c>
      <c r="F27" s="4" t="s">
        <v>1969</v>
      </c>
      <c r="G27" s="4" t="s">
        <v>1970</v>
      </c>
      <c r="H27" s="58">
        <v>2.8620150600237027E-2</v>
      </c>
      <c r="I27" s="4" t="s">
        <v>1971</v>
      </c>
    </row>
    <row r="28" spans="1:9" ht="15.75" thickBot="1" x14ac:dyDescent="0.3">
      <c r="A28" s="3">
        <v>3</v>
      </c>
      <c r="B28" s="120" t="s">
        <v>7</v>
      </c>
      <c r="C28" s="77" t="s">
        <v>991</v>
      </c>
      <c r="D28" s="3" t="s">
        <v>808</v>
      </c>
      <c r="E28" s="3" t="s">
        <v>1297</v>
      </c>
      <c r="F28" s="3" t="s">
        <v>1972</v>
      </c>
      <c r="G28" s="3" t="s">
        <v>1973</v>
      </c>
      <c r="H28" s="57">
        <v>5.8610390484323739E-2</v>
      </c>
      <c r="I28" s="3" t="s">
        <v>1974</v>
      </c>
    </row>
    <row r="29" spans="1:9" ht="15.75" thickBot="1" x14ac:dyDescent="0.3">
      <c r="A29" s="4">
        <v>4</v>
      </c>
      <c r="B29" s="121" t="s">
        <v>7</v>
      </c>
      <c r="C29" s="79" t="s">
        <v>992</v>
      </c>
      <c r="D29" s="4" t="s">
        <v>809</v>
      </c>
      <c r="E29" s="4" t="s">
        <v>1298</v>
      </c>
      <c r="F29" s="4" t="s">
        <v>1975</v>
      </c>
      <c r="G29" s="4" t="s">
        <v>1976</v>
      </c>
      <c r="H29" s="58">
        <v>1.8565344338742712E-2</v>
      </c>
      <c r="I29" s="4" t="s">
        <v>1977</v>
      </c>
    </row>
    <row r="30" spans="1:9" ht="15.75" thickBot="1" x14ac:dyDescent="0.3">
      <c r="A30" s="3">
        <v>5</v>
      </c>
      <c r="B30" s="120" t="s">
        <v>7</v>
      </c>
      <c r="C30" s="77" t="s">
        <v>9</v>
      </c>
      <c r="D30" s="3" t="s">
        <v>810</v>
      </c>
      <c r="E30" s="3" t="s">
        <v>1299</v>
      </c>
      <c r="F30" s="3" t="s">
        <v>1978</v>
      </c>
      <c r="G30" s="3" t="s">
        <v>1979</v>
      </c>
      <c r="H30" s="57">
        <v>1.138934890098043E-2</v>
      </c>
      <c r="I30" s="3" t="s">
        <v>1900</v>
      </c>
    </row>
    <row r="31" spans="1:9" ht="15.75" thickBot="1" x14ac:dyDescent="0.3">
      <c r="A31" s="4">
        <v>6</v>
      </c>
      <c r="B31" s="121" t="s">
        <v>7</v>
      </c>
      <c r="C31" s="78" t="s">
        <v>38</v>
      </c>
      <c r="D31" s="4" t="s">
        <v>811</v>
      </c>
      <c r="E31" s="4" t="s">
        <v>1300</v>
      </c>
      <c r="F31" s="4" t="s">
        <v>1980</v>
      </c>
      <c r="G31" s="4" t="s">
        <v>1981</v>
      </c>
      <c r="H31" s="58">
        <v>1.294640494293771E-2</v>
      </c>
      <c r="I31" s="4" t="s">
        <v>1022</v>
      </c>
    </row>
    <row r="32" spans="1:9" ht="15.75" thickBot="1" x14ac:dyDescent="0.3">
      <c r="A32" s="3">
        <v>7</v>
      </c>
      <c r="B32" s="120" t="s">
        <v>7</v>
      </c>
      <c r="C32" s="77" t="s">
        <v>994</v>
      </c>
      <c r="D32" s="3" t="s">
        <v>813</v>
      </c>
      <c r="E32" s="3" t="s">
        <v>1302</v>
      </c>
      <c r="F32" s="3" t="s">
        <v>1982</v>
      </c>
      <c r="G32" s="3" t="s">
        <v>1983</v>
      </c>
      <c r="H32" s="57">
        <v>2.9359932177640529E-2</v>
      </c>
      <c r="I32" s="3" t="s">
        <v>1385</v>
      </c>
    </row>
    <row r="33" spans="1:9" ht="15.75" thickBot="1" x14ac:dyDescent="0.3">
      <c r="A33" s="4">
        <v>8</v>
      </c>
      <c r="B33" s="121" t="s">
        <v>7</v>
      </c>
      <c r="C33" s="78" t="s">
        <v>1388</v>
      </c>
      <c r="D33" s="4" t="s">
        <v>814</v>
      </c>
      <c r="E33" s="4" t="s">
        <v>1303</v>
      </c>
      <c r="F33" s="4" t="s">
        <v>1984</v>
      </c>
      <c r="G33" s="4" t="s">
        <v>457</v>
      </c>
      <c r="H33" s="58">
        <v>2.6579961898780473E-2</v>
      </c>
      <c r="I33" s="4" t="s">
        <v>1924</v>
      </c>
    </row>
    <row r="34" spans="1:9" ht="15.75" thickBot="1" x14ac:dyDescent="0.3">
      <c r="A34" s="3">
        <v>9</v>
      </c>
      <c r="B34" s="120" t="s">
        <v>7</v>
      </c>
      <c r="C34" s="77" t="s">
        <v>995</v>
      </c>
      <c r="D34" s="3" t="s">
        <v>816</v>
      </c>
      <c r="E34" s="3" t="s">
        <v>1304</v>
      </c>
      <c r="F34" s="3" t="s">
        <v>1985</v>
      </c>
      <c r="G34" s="3" t="s">
        <v>1392</v>
      </c>
      <c r="H34" s="57">
        <v>5.9672000367800692E-3</v>
      </c>
      <c r="I34" s="3" t="s">
        <v>260</v>
      </c>
    </row>
    <row r="35" spans="1:9" ht="15.75" thickBot="1" x14ac:dyDescent="0.3">
      <c r="A35" s="4">
        <v>10</v>
      </c>
      <c r="B35" s="121" t="s">
        <v>7</v>
      </c>
      <c r="C35" s="78" t="s">
        <v>13</v>
      </c>
      <c r="D35" s="4" t="s">
        <v>818</v>
      </c>
      <c r="E35" s="4" t="s">
        <v>1306</v>
      </c>
      <c r="F35" s="4" t="s">
        <v>1986</v>
      </c>
      <c r="G35" s="4" t="s">
        <v>380</v>
      </c>
      <c r="H35" s="58">
        <v>2.9362309618798356E-2</v>
      </c>
      <c r="I35" s="4" t="s">
        <v>641</v>
      </c>
    </row>
    <row r="36" spans="1:9" ht="15.75" thickBot="1" x14ac:dyDescent="0.3">
      <c r="A36" s="3">
        <v>11</v>
      </c>
      <c r="B36" s="120" t="s">
        <v>7</v>
      </c>
      <c r="C36" s="77" t="s">
        <v>10</v>
      </c>
      <c r="D36" s="3" t="s">
        <v>817</v>
      </c>
      <c r="E36" s="3" t="s">
        <v>1305</v>
      </c>
      <c r="F36" s="3" t="s">
        <v>1987</v>
      </c>
      <c r="G36" s="3" t="s">
        <v>986</v>
      </c>
      <c r="H36" s="65">
        <v>-6.7702503734609837E-4</v>
      </c>
      <c r="I36" s="3" t="s">
        <v>1116</v>
      </c>
    </row>
    <row r="37" spans="1:9" ht="15.75" thickBot="1" x14ac:dyDescent="0.3">
      <c r="A37" s="4">
        <v>12</v>
      </c>
      <c r="B37" s="121" t="s">
        <v>7</v>
      </c>
      <c r="C37" s="78" t="s">
        <v>997</v>
      </c>
      <c r="D37" s="4" t="s">
        <v>819</v>
      </c>
      <c r="E37" s="4" t="s">
        <v>1308</v>
      </c>
      <c r="F37" s="4" t="s">
        <v>1988</v>
      </c>
      <c r="G37" s="4" t="s">
        <v>1989</v>
      </c>
      <c r="H37" s="58">
        <v>4.2814072248113164E-2</v>
      </c>
      <c r="I37" s="4" t="s">
        <v>1209</v>
      </c>
    </row>
    <row r="38" spans="1:9" ht="15.75" thickBot="1" x14ac:dyDescent="0.3">
      <c r="A38" s="3">
        <v>13</v>
      </c>
      <c r="B38" s="120" t="s">
        <v>7</v>
      </c>
      <c r="C38" s="80" t="s">
        <v>996</v>
      </c>
      <c r="D38" s="3" t="s">
        <v>820</v>
      </c>
      <c r="E38" s="3" t="s">
        <v>1307</v>
      </c>
      <c r="F38" s="3" t="s">
        <v>1990</v>
      </c>
      <c r="G38" s="3" t="s">
        <v>1121</v>
      </c>
      <c r="H38" s="57">
        <v>1.4969929290832996E-2</v>
      </c>
      <c r="I38" s="3" t="s">
        <v>1118</v>
      </c>
    </row>
    <row r="39" spans="1:9" ht="23.25" thickBot="1" x14ac:dyDescent="0.3">
      <c r="A39" s="4">
        <v>14</v>
      </c>
      <c r="B39" s="121" t="s">
        <v>7</v>
      </c>
      <c r="C39" s="78" t="s">
        <v>998</v>
      </c>
      <c r="D39" s="4" t="s">
        <v>822</v>
      </c>
      <c r="E39" s="4" t="s">
        <v>1311</v>
      </c>
      <c r="F39" s="4" t="s">
        <v>1991</v>
      </c>
      <c r="G39" s="4" t="s">
        <v>1090</v>
      </c>
      <c r="H39" s="58">
        <v>2.4270224604431335E-2</v>
      </c>
      <c r="I39" s="4" t="s">
        <v>382</v>
      </c>
    </row>
    <row r="40" spans="1:9" ht="15.75" thickBot="1" x14ac:dyDescent="0.3">
      <c r="A40" s="3">
        <v>15</v>
      </c>
      <c r="B40" s="120" t="s">
        <v>7</v>
      </c>
      <c r="C40" s="77" t="s">
        <v>12</v>
      </c>
      <c r="D40" s="3" t="s">
        <v>821</v>
      </c>
      <c r="E40" s="3" t="s">
        <v>1309</v>
      </c>
      <c r="F40" s="3" t="s">
        <v>1992</v>
      </c>
      <c r="G40" s="3" t="s">
        <v>1745</v>
      </c>
      <c r="H40" s="57">
        <v>7.9070391061564112E-3</v>
      </c>
      <c r="I40" s="3" t="s">
        <v>1382</v>
      </c>
    </row>
    <row r="41" spans="1:9" ht="15.75" thickBot="1" x14ac:dyDescent="0.3">
      <c r="A41" s="4">
        <v>16</v>
      </c>
      <c r="B41" s="121" t="s">
        <v>7</v>
      </c>
      <c r="C41" s="78" t="s">
        <v>11</v>
      </c>
      <c r="D41" s="4" t="s">
        <v>823</v>
      </c>
      <c r="E41" s="4" t="s">
        <v>1312</v>
      </c>
      <c r="F41" s="4" t="s">
        <v>1993</v>
      </c>
      <c r="G41" s="4" t="s">
        <v>1224</v>
      </c>
      <c r="H41" s="58">
        <v>1.160422207211915E-2</v>
      </c>
      <c r="I41" s="4" t="s">
        <v>736</v>
      </c>
    </row>
    <row r="42" spans="1:9" ht="15.75" thickBot="1" x14ac:dyDescent="0.3">
      <c r="A42" s="3">
        <v>17</v>
      </c>
      <c r="B42" s="120" t="s">
        <v>7</v>
      </c>
      <c r="C42" s="77" t="s">
        <v>14</v>
      </c>
      <c r="D42" s="3" t="s">
        <v>824</v>
      </c>
      <c r="E42" s="3" t="s">
        <v>1313</v>
      </c>
      <c r="F42" s="3" t="s">
        <v>1994</v>
      </c>
      <c r="G42" s="3" t="s">
        <v>1995</v>
      </c>
      <c r="H42" s="64">
        <v>-6.7170446033099586E-3</v>
      </c>
      <c r="I42" s="3" t="s">
        <v>1072</v>
      </c>
    </row>
    <row r="43" spans="1:9" ht="15.75" thickBot="1" x14ac:dyDescent="0.3">
      <c r="A43" s="4">
        <v>18</v>
      </c>
      <c r="B43" s="121" t="s">
        <v>7</v>
      </c>
      <c r="C43" s="78" t="s">
        <v>999</v>
      </c>
      <c r="D43" s="4" t="s">
        <v>825</v>
      </c>
      <c r="E43" s="4" t="s">
        <v>1315</v>
      </c>
      <c r="F43" s="4" t="s">
        <v>1996</v>
      </c>
      <c r="G43" s="4" t="s">
        <v>749</v>
      </c>
      <c r="H43" s="58">
        <v>6.1975600054574925E-3</v>
      </c>
      <c r="I43" s="4" t="s">
        <v>1940</v>
      </c>
    </row>
    <row r="44" spans="1:9" ht="15.75" thickBot="1" x14ac:dyDescent="0.3">
      <c r="A44" s="3">
        <v>19</v>
      </c>
      <c r="B44" s="120" t="s">
        <v>7</v>
      </c>
      <c r="C44" s="77" t="s">
        <v>1001</v>
      </c>
      <c r="D44" s="3" t="s">
        <v>1316</v>
      </c>
      <c r="E44" s="3" t="s">
        <v>1317</v>
      </c>
      <c r="F44" s="3" t="s">
        <v>1997</v>
      </c>
      <c r="G44" s="3" t="s">
        <v>433</v>
      </c>
      <c r="H44" s="57">
        <v>2.0731045568288715E-2</v>
      </c>
      <c r="I44" s="3" t="s">
        <v>1318</v>
      </c>
    </row>
    <row r="45" spans="1:9" ht="15.75" thickBot="1" x14ac:dyDescent="0.3">
      <c r="A45" s="4">
        <v>20</v>
      </c>
      <c r="B45" s="121" t="s">
        <v>7</v>
      </c>
      <c r="C45" s="78" t="s">
        <v>1000</v>
      </c>
      <c r="D45" s="4" t="s">
        <v>826</v>
      </c>
      <c r="E45" s="4" t="s">
        <v>1319</v>
      </c>
      <c r="F45" s="4" t="s">
        <v>1998</v>
      </c>
      <c r="G45" s="4" t="s">
        <v>1758</v>
      </c>
      <c r="H45" s="58">
        <v>8.8832816989040681E-3</v>
      </c>
      <c r="I45" s="4" t="s">
        <v>1363</v>
      </c>
    </row>
    <row r="46" spans="1:9" ht="15.75" thickBot="1" x14ac:dyDescent="0.3">
      <c r="A46" s="3">
        <v>21</v>
      </c>
      <c r="B46" s="120" t="s">
        <v>7</v>
      </c>
      <c r="C46" s="77" t="s">
        <v>1051</v>
      </c>
      <c r="D46" s="3" t="s">
        <v>477</v>
      </c>
      <c r="E46" s="3" t="s">
        <v>1320</v>
      </c>
      <c r="F46" s="3" t="s">
        <v>1999</v>
      </c>
      <c r="G46" s="3" t="s">
        <v>840</v>
      </c>
      <c r="H46" s="59">
        <v>3.4690787746907352E-3</v>
      </c>
      <c r="I46" s="3" t="s">
        <v>1735</v>
      </c>
    </row>
    <row r="47" spans="1:9" ht="15.75" thickBot="1" x14ac:dyDescent="0.3">
      <c r="A47" s="4">
        <v>22</v>
      </c>
      <c r="B47" s="121" t="s">
        <v>7</v>
      </c>
      <c r="C47" s="78" t="s">
        <v>1052</v>
      </c>
      <c r="D47" s="4" t="s">
        <v>827</v>
      </c>
      <c r="E47" s="4" t="s">
        <v>1322</v>
      </c>
      <c r="F47" s="4" t="s">
        <v>2000</v>
      </c>
      <c r="G47" s="4" t="s">
        <v>933</v>
      </c>
      <c r="H47" s="58">
        <v>7.2063692395020126E-3</v>
      </c>
      <c r="I47" s="4" t="s">
        <v>1811</v>
      </c>
    </row>
    <row r="48" spans="1:9" ht="15.75" thickBot="1" x14ac:dyDescent="0.3">
      <c r="A48" s="3">
        <v>23</v>
      </c>
      <c r="B48" s="120" t="s">
        <v>7</v>
      </c>
      <c r="C48" s="77" t="s">
        <v>1002</v>
      </c>
      <c r="D48" s="3" t="s">
        <v>828</v>
      </c>
      <c r="E48" s="3" t="s">
        <v>1323</v>
      </c>
      <c r="F48" s="3" t="s">
        <v>2001</v>
      </c>
      <c r="G48" s="3" t="s">
        <v>2002</v>
      </c>
      <c r="H48" s="57">
        <v>2.2423465534727825E-2</v>
      </c>
      <c r="I48" s="3" t="s">
        <v>1081</v>
      </c>
    </row>
    <row r="49" spans="1:9" ht="23.25" thickBot="1" x14ac:dyDescent="0.3">
      <c r="A49" s="4">
        <v>24</v>
      </c>
      <c r="B49" s="121" t="s">
        <v>7</v>
      </c>
      <c r="C49" s="78" t="s">
        <v>1004</v>
      </c>
      <c r="D49" s="4" t="s">
        <v>829</v>
      </c>
      <c r="E49" s="4" t="s">
        <v>1324</v>
      </c>
      <c r="F49" s="4" t="s">
        <v>2003</v>
      </c>
      <c r="G49" s="4" t="s">
        <v>1314</v>
      </c>
      <c r="H49" s="58">
        <v>2.2640574154642382E-2</v>
      </c>
      <c r="I49" s="4" t="s">
        <v>264</v>
      </c>
    </row>
    <row r="50" spans="1:9" ht="15.75" thickBot="1" x14ac:dyDescent="0.3">
      <c r="A50" s="3">
        <v>25</v>
      </c>
      <c r="B50" s="120" t="s">
        <v>7</v>
      </c>
      <c r="C50" s="77" t="s">
        <v>15</v>
      </c>
      <c r="D50" s="3" t="s">
        <v>830</v>
      </c>
      <c r="E50" s="3" t="s">
        <v>1325</v>
      </c>
      <c r="F50" s="3" t="s">
        <v>2004</v>
      </c>
      <c r="G50" s="3" t="s">
        <v>342</v>
      </c>
      <c r="H50" s="57">
        <v>5.128343220341113E-3</v>
      </c>
      <c r="I50" s="3" t="s">
        <v>265</v>
      </c>
    </row>
    <row r="51" spans="1:9" ht="15.75" thickBot="1" x14ac:dyDescent="0.3">
      <c r="A51" s="4">
        <v>26</v>
      </c>
      <c r="B51" s="121" t="s">
        <v>7</v>
      </c>
      <c r="C51" s="79" t="s">
        <v>1003</v>
      </c>
      <c r="D51" s="4" t="s">
        <v>831</v>
      </c>
      <c r="E51" s="4" t="s">
        <v>1326</v>
      </c>
      <c r="F51" s="4" t="s">
        <v>2005</v>
      </c>
      <c r="G51" s="4" t="s">
        <v>654</v>
      </c>
      <c r="H51" s="58">
        <v>1.5660130740644169E-2</v>
      </c>
      <c r="I51" s="4" t="s">
        <v>386</v>
      </c>
    </row>
    <row r="52" spans="1:9" ht="15.75" thickBot="1" x14ac:dyDescent="0.3">
      <c r="A52" s="3">
        <v>27</v>
      </c>
      <c r="B52" s="120" t="s">
        <v>16</v>
      </c>
      <c r="C52" s="80" t="s">
        <v>1005</v>
      </c>
      <c r="D52" s="3" t="s">
        <v>833</v>
      </c>
      <c r="E52" s="3" t="s">
        <v>1328</v>
      </c>
      <c r="F52" s="3" t="s">
        <v>2006</v>
      </c>
      <c r="G52" s="3" t="s">
        <v>1533</v>
      </c>
      <c r="H52" s="57">
        <v>3.0599233620977224E-2</v>
      </c>
      <c r="I52" s="3" t="s">
        <v>341</v>
      </c>
    </row>
    <row r="53" spans="1:9" ht="15.75" thickBot="1" x14ac:dyDescent="0.3">
      <c r="A53" s="4">
        <v>28</v>
      </c>
      <c r="B53" s="121" t="s">
        <v>16</v>
      </c>
      <c r="C53" s="78" t="s">
        <v>1053</v>
      </c>
      <c r="D53" s="4" t="s">
        <v>832</v>
      </c>
      <c r="E53" s="4" t="s">
        <v>1327</v>
      </c>
      <c r="F53" s="4" t="s">
        <v>2007</v>
      </c>
      <c r="G53" s="4" t="s">
        <v>342</v>
      </c>
      <c r="H53" s="58">
        <v>5.932835303214536E-3</v>
      </c>
      <c r="I53" s="4" t="s">
        <v>1420</v>
      </c>
    </row>
    <row r="54" spans="1:9" ht="15.75" thickBot="1" x14ac:dyDescent="0.3">
      <c r="A54" s="3">
        <v>29</v>
      </c>
      <c r="B54" s="120" t="s">
        <v>16</v>
      </c>
      <c r="C54" s="77" t="s">
        <v>19</v>
      </c>
      <c r="D54" s="3" t="s">
        <v>835</v>
      </c>
      <c r="E54" s="3" t="s">
        <v>1329</v>
      </c>
      <c r="F54" s="3" t="s">
        <v>2008</v>
      </c>
      <c r="G54" s="3" t="s">
        <v>2009</v>
      </c>
      <c r="H54" s="57">
        <v>1.90660577726957E-2</v>
      </c>
      <c r="I54" s="3" t="s">
        <v>1330</v>
      </c>
    </row>
    <row r="55" spans="1:9" ht="15.75" thickBot="1" x14ac:dyDescent="0.3">
      <c r="A55" s="4">
        <v>30</v>
      </c>
      <c r="B55" s="121" t="s">
        <v>16</v>
      </c>
      <c r="C55" s="78" t="s">
        <v>20</v>
      </c>
      <c r="D55" s="4" t="s">
        <v>359</v>
      </c>
      <c r="E55" s="4" t="s">
        <v>1331</v>
      </c>
      <c r="F55" s="4" t="s">
        <v>2010</v>
      </c>
      <c r="G55" s="4" t="s">
        <v>2011</v>
      </c>
      <c r="H55" s="58">
        <v>1.1744120679177711E-2</v>
      </c>
      <c r="I55" s="4" t="s">
        <v>1501</v>
      </c>
    </row>
    <row r="56" spans="1:9" ht="15.75" thickBot="1" x14ac:dyDescent="0.3">
      <c r="A56" s="3">
        <v>31</v>
      </c>
      <c r="B56" s="120" t="s">
        <v>7</v>
      </c>
      <c r="C56" s="77" t="s">
        <v>17</v>
      </c>
      <c r="D56" s="3" t="s">
        <v>836</v>
      </c>
      <c r="E56" s="3" t="s">
        <v>1333</v>
      </c>
      <c r="F56" s="3" t="s">
        <v>1603</v>
      </c>
      <c r="G56" s="3" t="s">
        <v>316</v>
      </c>
      <c r="H56" s="57">
        <v>8.8415752669644462E-3</v>
      </c>
      <c r="I56" s="3" t="s">
        <v>1046</v>
      </c>
    </row>
    <row r="57" spans="1:9" ht="15.75" thickBot="1" x14ac:dyDescent="0.3">
      <c r="A57" s="4">
        <v>32</v>
      </c>
      <c r="B57" s="121" t="s">
        <v>16</v>
      </c>
      <c r="C57" s="78" t="s">
        <v>18</v>
      </c>
      <c r="D57" s="4" t="s">
        <v>838</v>
      </c>
      <c r="E57" s="4" t="s">
        <v>1334</v>
      </c>
      <c r="F57" s="4" t="s">
        <v>2012</v>
      </c>
      <c r="G57" s="4" t="s">
        <v>1358</v>
      </c>
      <c r="H57" s="58">
        <v>1.92590540389295E-2</v>
      </c>
      <c r="I57" s="4" t="s">
        <v>336</v>
      </c>
    </row>
    <row r="58" spans="1:9" ht="15.75" thickBot="1" x14ac:dyDescent="0.3">
      <c r="A58" s="3">
        <v>33</v>
      </c>
      <c r="B58" s="120" t="s">
        <v>16</v>
      </c>
      <c r="C58" s="77" t="s">
        <v>1007</v>
      </c>
      <c r="D58" s="3" t="s">
        <v>451</v>
      </c>
      <c r="E58" s="3" t="s">
        <v>1335</v>
      </c>
      <c r="F58" s="3" t="s">
        <v>713</v>
      </c>
      <c r="G58" s="3" t="s">
        <v>267</v>
      </c>
      <c r="H58" s="57">
        <v>1.8775924802839662E-2</v>
      </c>
      <c r="I58" s="3" t="s">
        <v>274</v>
      </c>
    </row>
    <row r="59" spans="1:9" ht="23.25" thickBot="1" x14ac:dyDescent="0.3">
      <c r="A59" s="4">
        <v>34</v>
      </c>
      <c r="B59" s="121" t="s">
        <v>16</v>
      </c>
      <c r="C59" s="78" t="s">
        <v>1006</v>
      </c>
      <c r="D59" s="4" t="s">
        <v>354</v>
      </c>
      <c r="E59" s="4" t="s">
        <v>1336</v>
      </c>
      <c r="F59" s="4" t="s">
        <v>2013</v>
      </c>
      <c r="G59" s="4" t="s">
        <v>1834</v>
      </c>
      <c r="H59" s="58">
        <v>5.9667047075058627E-2</v>
      </c>
      <c r="I59" s="4" t="s">
        <v>325</v>
      </c>
    </row>
    <row r="60" spans="1:9" ht="15.75" thickBot="1" x14ac:dyDescent="0.3">
      <c r="A60" s="3">
        <v>35</v>
      </c>
      <c r="B60" s="120" t="s">
        <v>16</v>
      </c>
      <c r="C60" s="77" t="s">
        <v>21</v>
      </c>
      <c r="D60" s="3" t="s">
        <v>839</v>
      </c>
      <c r="E60" s="3" t="s">
        <v>1337</v>
      </c>
      <c r="F60" s="3" t="s">
        <v>867</v>
      </c>
      <c r="G60" s="3" t="s">
        <v>578</v>
      </c>
      <c r="H60" s="64">
        <v>-1.1230027070807974E-2</v>
      </c>
      <c r="I60" s="3" t="s">
        <v>307</v>
      </c>
    </row>
    <row r="61" spans="1:9" ht="15.75" thickBot="1" x14ac:dyDescent="0.3">
      <c r="A61" s="4">
        <v>36</v>
      </c>
      <c r="B61" s="121" t="s">
        <v>16</v>
      </c>
      <c r="C61" s="78" t="s">
        <v>1008</v>
      </c>
      <c r="D61" s="4" t="s">
        <v>841</v>
      </c>
      <c r="E61" s="4" t="s">
        <v>2014</v>
      </c>
      <c r="F61" s="4" t="s">
        <v>2015</v>
      </c>
      <c r="G61" s="4" t="s">
        <v>837</v>
      </c>
      <c r="H61" s="58">
        <v>1.4471964668104813E-2</v>
      </c>
      <c r="I61" s="4" t="s">
        <v>338</v>
      </c>
    </row>
    <row r="62" spans="1:9" ht="15.75" thickBot="1" x14ac:dyDescent="0.3">
      <c r="A62" s="3">
        <v>37</v>
      </c>
      <c r="B62" s="120" t="s">
        <v>16</v>
      </c>
      <c r="C62" s="77" t="s">
        <v>1009</v>
      </c>
      <c r="D62" s="3" t="s">
        <v>842</v>
      </c>
      <c r="E62" s="3" t="s">
        <v>1338</v>
      </c>
      <c r="F62" s="3" t="s">
        <v>474</v>
      </c>
      <c r="G62" s="3" t="s">
        <v>365</v>
      </c>
      <c r="H62" s="57">
        <v>7.7382025738257513E-3</v>
      </c>
      <c r="I62" s="3" t="s">
        <v>313</v>
      </c>
    </row>
    <row r="63" spans="1:9" ht="15.75" thickBot="1" x14ac:dyDescent="0.3">
      <c r="A63" s="4">
        <v>38</v>
      </c>
      <c r="B63" s="121" t="s">
        <v>16</v>
      </c>
      <c r="C63" s="78" t="s">
        <v>1010</v>
      </c>
      <c r="D63" s="4" t="s">
        <v>843</v>
      </c>
      <c r="E63" s="4" t="s">
        <v>1339</v>
      </c>
      <c r="F63" s="4" t="s">
        <v>2016</v>
      </c>
      <c r="G63" s="4" t="s">
        <v>458</v>
      </c>
      <c r="H63" s="66">
        <v>-1.6053621021903702E-2</v>
      </c>
      <c r="I63" s="4" t="s">
        <v>279</v>
      </c>
    </row>
    <row r="64" spans="1:9" ht="15.75" thickBot="1" x14ac:dyDescent="0.3">
      <c r="A64" s="3">
        <v>39</v>
      </c>
      <c r="B64" s="120" t="s">
        <v>16</v>
      </c>
      <c r="C64" s="77" t="s">
        <v>1011</v>
      </c>
      <c r="D64" s="3" t="s">
        <v>844</v>
      </c>
      <c r="E64" s="3" t="s">
        <v>1340</v>
      </c>
      <c r="F64" s="3" t="s">
        <v>2017</v>
      </c>
      <c r="G64" s="3" t="s">
        <v>1243</v>
      </c>
      <c r="H64" s="57">
        <v>1.9865180999077199E-2</v>
      </c>
      <c r="I64" s="3" t="s">
        <v>298</v>
      </c>
    </row>
    <row r="65" spans="1:9" ht="15.75" thickBot="1" x14ac:dyDescent="0.3">
      <c r="A65" s="4">
        <v>40</v>
      </c>
      <c r="B65" s="121" t="s">
        <v>22</v>
      </c>
      <c r="C65" s="78" t="s">
        <v>1012</v>
      </c>
      <c r="D65" s="4" t="s">
        <v>804</v>
      </c>
      <c r="E65" s="4" t="s">
        <v>331</v>
      </c>
      <c r="F65" s="4" t="s">
        <v>2018</v>
      </c>
      <c r="G65" s="4" t="s">
        <v>2019</v>
      </c>
      <c r="H65" s="66">
        <v>-1.933809411814465E-2</v>
      </c>
      <c r="I65" s="4" t="s">
        <v>469</v>
      </c>
    </row>
    <row r="66" spans="1:9" ht="15.75" thickBot="1" x14ac:dyDescent="0.3">
      <c r="A66" s="62"/>
      <c r="B66" s="63"/>
      <c r="C66" s="122" t="s">
        <v>1769</v>
      </c>
      <c r="D66" s="61" t="s">
        <v>1341</v>
      </c>
      <c r="E66" s="61" t="s">
        <v>2020</v>
      </c>
      <c r="F66" s="61" t="s">
        <v>2021</v>
      </c>
      <c r="G66" s="61" t="s">
        <v>2022</v>
      </c>
      <c r="H66" s="72">
        <v>2.4446584179694354E-2</v>
      </c>
    </row>
  </sheetData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A355D-6C63-466F-BC0F-B140D8806B37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104" t="s">
        <v>236</v>
      </c>
      <c r="B2" s="104"/>
      <c r="C2" s="104"/>
      <c r="D2" s="104"/>
    </row>
    <row r="4" spans="1:8" x14ac:dyDescent="0.25">
      <c r="A4" s="16"/>
      <c r="B4" s="16"/>
      <c r="C4" s="16"/>
      <c r="D4" s="16"/>
      <c r="E4" s="16"/>
      <c r="F4" s="16"/>
      <c r="G4" s="16"/>
      <c r="H4" s="16"/>
    </row>
    <row r="5" spans="1:8" x14ac:dyDescent="0.25">
      <c r="A5" s="16"/>
      <c r="B5" s="16"/>
      <c r="C5" s="16"/>
      <c r="D5" s="16"/>
      <c r="E5" s="16"/>
      <c r="F5" s="16"/>
      <c r="G5" s="16"/>
      <c r="H5" s="16"/>
    </row>
    <row r="6" spans="1:8" x14ac:dyDescent="0.25">
      <c r="A6" s="16"/>
      <c r="B6" s="16"/>
      <c r="C6" s="16"/>
      <c r="D6" s="16"/>
      <c r="E6" s="16"/>
      <c r="F6" s="16"/>
      <c r="G6" s="16"/>
      <c r="H6" s="16"/>
    </row>
    <row r="7" spans="1:8" x14ac:dyDescent="0.25">
      <c r="A7" s="16"/>
      <c r="B7" s="16"/>
      <c r="C7" s="16"/>
      <c r="D7" s="16"/>
      <c r="E7" s="16"/>
      <c r="F7" s="16"/>
      <c r="G7" s="16"/>
      <c r="H7" s="16"/>
    </row>
    <row r="8" spans="1:8" x14ac:dyDescent="0.25">
      <c r="A8" s="16"/>
      <c r="B8" s="16"/>
      <c r="C8" s="16"/>
      <c r="D8" s="16"/>
      <c r="E8" s="16"/>
      <c r="F8" s="16"/>
      <c r="G8" s="16"/>
      <c r="H8" s="16"/>
    </row>
    <row r="9" spans="1:8" x14ac:dyDescent="0.25">
      <c r="A9" s="16"/>
      <c r="B9" s="16"/>
      <c r="C9" s="16"/>
      <c r="D9" s="16"/>
      <c r="E9" s="16"/>
      <c r="F9" s="16"/>
      <c r="G9" s="16"/>
      <c r="H9" s="16"/>
    </row>
    <row r="10" spans="1:8" x14ac:dyDescent="0.25">
      <c r="A10" s="16"/>
      <c r="B10" s="16"/>
      <c r="C10" s="16"/>
      <c r="D10" s="16"/>
      <c r="E10" s="16"/>
      <c r="F10" s="16"/>
      <c r="G10" s="16"/>
      <c r="H10" s="16"/>
    </row>
    <row r="11" spans="1:8" x14ac:dyDescent="0.25">
      <c r="A11" s="16"/>
      <c r="B11" s="16"/>
      <c r="C11" s="16"/>
      <c r="D11" s="16"/>
      <c r="E11" s="16"/>
      <c r="F11" s="16"/>
      <c r="G11" s="16"/>
      <c r="H11" s="16"/>
    </row>
    <row r="12" spans="1:8" x14ac:dyDescent="0.25">
      <c r="A12" s="16"/>
      <c r="B12" s="16"/>
      <c r="C12" s="16"/>
      <c r="D12" s="16"/>
      <c r="E12" s="16"/>
      <c r="F12" s="16"/>
      <c r="G12" s="16"/>
      <c r="H12" s="16"/>
    </row>
    <row r="13" spans="1:8" x14ac:dyDescent="0.25">
      <c r="A13" s="16"/>
      <c r="B13" s="16"/>
      <c r="C13" s="16"/>
      <c r="D13" s="16"/>
      <c r="E13" s="16"/>
      <c r="F13" s="16"/>
      <c r="G13" s="16"/>
      <c r="H13" s="16"/>
    </row>
    <row r="14" spans="1:8" x14ac:dyDescent="0.25">
      <c r="A14" s="16"/>
      <c r="B14" s="16"/>
      <c r="C14" s="16"/>
      <c r="D14" s="16"/>
      <c r="E14" s="16"/>
      <c r="F14" s="16"/>
      <c r="G14" s="16"/>
      <c r="H14" s="16"/>
    </row>
    <row r="15" spans="1:8" x14ac:dyDescent="0.25">
      <c r="A15" s="16"/>
      <c r="B15" s="16"/>
      <c r="C15" s="16"/>
      <c r="D15" s="16"/>
      <c r="E15" s="16"/>
      <c r="F15" s="16"/>
      <c r="G15" s="16"/>
      <c r="H15" s="16"/>
    </row>
    <row r="16" spans="1:8" x14ac:dyDescent="0.25">
      <c r="A16" s="16"/>
      <c r="B16" s="16"/>
      <c r="C16" s="16"/>
      <c r="D16" s="16"/>
      <c r="E16" s="16"/>
      <c r="F16" s="16"/>
      <c r="G16" s="16"/>
      <c r="H16" s="16"/>
    </row>
    <row r="17" spans="1:9" x14ac:dyDescent="0.25">
      <c r="A17" s="16"/>
      <c r="B17" s="16"/>
      <c r="C17" s="16"/>
      <c r="D17" s="16"/>
      <c r="E17" s="16"/>
      <c r="F17" s="16"/>
      <c r="G17" s="16"/>
      <c r="H17" s="16"/>
    </row>
    <row r="18" spans="1:9" x14ac:dyDescent="0.25">
      <c r="A18" s="16"/>
      <c r="B18" s="16"/>
      <c r="C18" s="16"/>
      <c r="D18" s="16"/>
      <c r="E18" s="16"/>
      <c r="F18" s="16"/>
      <c r="G18" s="16"/>
      <c r="H18" s="16"/>
    </row>
    <row r="19" spans="1:9" x14ac:dyDescent="0.25">
      <c r="A19" s="16"/>
      <c r="B19" s="16"/>
      <c r="C19" s="16"/>
      <c r="D19" s="16"/>
      <c r="E19" s="16"/>
      <c r="F19" s="16"/>
      <c r="G19" s="16"/>
      <c r="H19" s="16"/>
    </row>
    <row r="22" spans="1:9" ht="15.75" x14ac:dyDescent="0.25">
      <c r="A22" s="104" t="s">
        <v>237</v>
      </c>
      <c r="B22" s="104"/>
      <c r="C22" s="104"/>
      <c r="D22" s="104"/>
      <c r="E22" s="104"/>
    </row>
    <row r="23" spans="1:9" ht="15.75" thickBot="1" x14ac:dyDescent="0.3">
      <c r="A23" s="51" t="s">
        <v>220</v>
      </c>
    </row>
    <row r="24" spans="1:9" ht="15" customHeight="1" thickBot="1" x14ac:dyDescent="0.3">
      <c r="G24" s="102" t="s">
        <v>1461</v>
      </c>
      <c r="H24" s="103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44621</v>
      </c>
      <c r="E25" s="2">
        <v>44652</v>
      </c>
      <c r="F25" s="2">
        <v>44682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3">
        <v>1</v>
      </c>
      <c r="B26" s="120" t="s">
        <v>7</v>
      </c>
      <c r="C26" s="77" t="s">
        <v>990</v>
      </c>
      <c r="D26" s="3" t="s">
        <v>845</v>
      </c>
      <c r="E26" s="3" t="s">
        <v>1342</v>
      </c>
      <c r="F26" s="3" t="s">
        <v>2023</v>
      </c>
      <c r="G26" s="3" t="s">
        <v>1142</v>
      </c>
      <c r="H26" s="59">
        <v>1.8730239307465277E-3</v>
      </c>
      <c r="I26" s="3" t="s">
        <v>2024</v>
      </c>
    </row>
    <row r="27" spans="1:9" ht="15.75" thickBot="1" x14ac:dyDescent="0.3">
      <c r="A27" s="4">
        <v>2</v>
      </c>
      <c r="B27" s="121" t="s">
        <v>7</v>
      </c>
      <c r="C27" s="78" t="s">
        <v>991</v>
      </c>
      <c r="D27" s="4" t="s">
        <v>846</v>
      </c>
      <c r="E27" s="4" t="s">
        <v>1343</v>
      </c>
      <c r="F27" s="4" t="s">
        <v>2025</v>
      </c>
      <c r="G27" s="4" t="s">
        <v>1202</v>
      </c>
      <c r="H27" s="58">
        <v>3.0571604878695362E-2</v>
      </c>
      <c r="I27" s="4" t="s">
        <v>1386</v>
      </c>
    </row>
    <row r="28" spans="1:9" ht="15.75" thickBot="1" x14ac:dyDescent="0.3">
      <c r="A28" s="3">
        <v>3</v>
      </c>
      <c r="B28" s="120" t="s">
        <v>7</v>
      </c>
      <c r="C28" s="77" t="s">
        <v>8</v>
      </c>
      <c r="D28" s="3" t="s">
        <v>847</v>
      </c>
      <c r="E28" s="3" t="s">
        <v>1344</v>
      </c>
      <c r="F28" s="3" t="s">
        <v>2026</v>
      </c>
      <c r="G28" s="3" t="s">
        <v>1263</v>
      </c>
      <c r="H28" s="57">
        <v>4.0206231048751859E-2</v>
      </c>
      <c r="I28" s="3" t="s">
        <v>2027</v>
      </c>
    </row>
    <row r="29" spans="1:9" ht="15.75" thickBot="1" x14ac:dyDescent="0.3">
      <c r="A29" s="4">
        <v>4</v>
      </c>
      <c r="B29" s="121" t="s">
        <v>7</v>
      </c>
      <c r="C29" s="78" t="s">
        <v>10</v>
      </c>
      <c r="D29" s="4" t="s">
        <v>848</v>
      </c>
      <c r="E29" s="4" t="s">
        <v>1345</v>
      </c>
      <c r="F29" s="4" t="s">
        <v>2028</v>
      </c>
      <c r="G29" s="4" t="s">
        <v>1283</v>
      </c>
      <c r="H29" s="60">
        <v>2.692403012981666E-3</v>
      </c>
      <c r="I29" s="4" t="s">
        <v>1458</v>
      </c>
    </row>
    <row r="30" spans="1:9" ht="15.75" thickBot="1" x14ac:dyDescent="0.3">
      <c r="A30" s="3">
        <v>5</v>
      </c>
      <c r="B30" s="120" t="s">
        <v>7</v>
      </c>
      <c r="C30" s="77" t="s">
        <v>993</v>
      </c>
      <c r="D30" s="3" t="s">
        <v>849</v>
      </c>
      <c r="E30" s="3" t="s">
        <v>1346</v>
      </c>
      <c r="F30" s="3" t="s">
        <v>1536</v>
      </c>
      <c r="G30" s="3" t="s">
        <v>360</v>
      </c>
      <c r="H30" s="59">
        <v>2.8355100293289996E-3</v>
      </c>
      <c r="I30" s="3" t="s">
        <v>2029</v>
      </c>
    </row>
    <row r="31" spans="1:9" ht="15.75" thickBot="1" x14ac:dyDescent="0.3">
      <c r="A31" s="4">
        <v>6</v>
      </c>
      <c r="B31" s="121" t="s">
        <v>7</v>
      </c>
      <c r="C31" s="79" t="s">
        <v>992</v>
      </c>
      <c r="D31" s="4" t="s">
        <v>850</v>
      </c>
      <c r="E31" s="4" t="s">
        <v>1347</v>
      </c>
      <c r="F31" s="4" t="s">
        <v>2030</v>
      </c>
      <c r="G31" s="4" t="s">
        <v>2031</v>
      </c>
      <c r="H31" s="58">
        <v>8.0623200653457197E-3</v>
      </c>
      <c r="I31" s="4" t="s">
        <v>2032</v>
      </c>
    </row>
    <row r="32" spans="1:9" ht="15.75" thickBot="1" x14ac:dyDescent="0.3">
      <c r="A32" s="3">
        <v>7</v>
      </c>
      <c r="B32" s="120" t="s">
        <v>7</v>
      </c>
      <c r="C32" s="77" t="s">
        <v>9</v>
      </c>
      <c r="D32" s="3" t="s">
        <v>851</v>
      </c>
      <c r="E32" s="3" t="s">
        <v>1348</v>
      </c>
      <c r="F32" s="3" t="s">
        <v>2033</v>
      </c>
      <c r="G32" s="3" t="s">
        <v>267</v>
      </c>
      <c r="H32" s="57">
        <v>6.8844359517050077E-3</v>
      </c>
      <c r="I32" s="3" t="s">
        <v>2034</v>
      </c>
    </row>
    <row r="33" spans="1:9" ht="15.75" thickBot="1" x14ac:dyDescent="0.3">
      <c r="A33" s="4">
        <v>8</v>
      </c>
      <c r="B33" s="121" t="s">
        <v>7</v>
      </c>
      <c r="C33" s="78" t="s">
        <v>11</v>
      </c>
      <c r="D33" s="4" t="s">
        <v>852</v>
      </c>
      <c r="E33" s="4" t="s">
        <v>1349</v>
      </c>
      <c r="F33" s="4" t="s">
        <v>2035</v>
      </c>
      <c r="G33" s="4" t="s">
        <v>374</v>
      </c>
      <c r="H33" s="60">
        <v>2.1014060418006672E-3</v>
      </c>
      <c r="I33" s="4" t="s">
        <v>2036</v>
      </c>
    </row>
    <row r="34" spans="1:9" ht="15.75" thickBot="1" x14ac:dyDescent="0.3">
      <c r="A34" s="3">
        <v>9</v>
      </c>
      <c r="B34" s="120" t="s">
        <v>7</v>
      </c>
      <c r="C34" s="77" t="s">
        <v>12</v>
      </c>
      <c r="D34" s="3" t="s">
        <v>853</v>
      </c>
      <c r="E34" s="3" t="s">
        <v>1350</v>
      </c>
      <c r="F34" s="3" t="s">
        <v>2037</v>
      </c>
      <c r="G34" s="3" t="s">
        <v>360</v>
      </c>
      <c r="H34" s="59">
        <v>3.8140621121596514E-3</v>
      </c>
      <c r="I34" s="3" t="s">
        <v>258</v>
      </c>
    </row>
    <row r="35" spans="1:9" ht="15.75" thickBot="1" x14ac:dyDescent="0.3">
      <c r="A35" s="4">
        <v>10</v>
      </c>
      <c r="B35" s="121" t="s">
        <v>7</v>
      </c>
      <c r="C35" s="78" t="s">
        <v>994</v>
      </c>
      <c r="D35" s="4" t="s">
        <v>854</v>
      </c>
      <c r="E35" s="4" t="s">
        <v>1351</v>
      </c>
      <c r="F35" s="4" t="s">
        <v>2038</v>
      </c>
      <c r="G35" s="4" t="s">
        <v>390</v>
      </c>
      <c r="H35" s="58">
        <v>5.8100036517739614E-3</v>
      </c>
      <c r="I35" s="4" t="s">
        <v>912</v>
      </c>
    </row>
    <row r="36" spans="1:9" ht="15.75" thickBot="1" x14ac:dyDescent="0.3">
      <c r="A36" s="3">
        <v>11</v>
      </c>
      <c r="B36" s="120" t="s">
        <v>7</v>
      </c>
      <c r="C36" s="77" t="s">
        <v>995</v>
      </c>
      <c r="D36" s="3" t="s">
        <v>855</v>
      </c>
      <c r="E36" s="3" t="s">
        <v>1352</v>
      </c>
      <c r="F36" s="3" t="s">
        <v>2039</v>
      </c>
      <c r="G36" s="3" t="s">
        <v>688</v>
      </c>
      <c r="H36" s="57">
        <v>5.9816434170159999E-3</v>
      </c>
      <c r="I36" s="3" t="s">
        <v>2040</v>
      </c>
    </row>
    <row r="37" spans="1:9" ht="15.75" thickBot="1" x14ac:dyDescent="0.3">
      <c r="A37" s="4">
        <v>12</v>
      </c>
      <c r="B37" s="121" t="s">
        <v>7</v>
      </c>
      <c r="C37" s="78" t="s">
        <v>38</v>
      </c>
      <c r="D37" s="4" t="s">
        <v>857</v>
      </c>
      <c r="E37" s="4" t="s">
        <v>831</v>
      </c>
      <c r="F37" s="4" t="s">
        <v>2041</v>
      </c>
      <c r="G37" s="4" t="s">
        <v>1621</v>
      </c>
      <c r="H37" s="58">
        <v>1.0291457524561174E-2</v>
      </c>
      <c r="I37" s="4" t="s">
        <v>414</v>
      </c>
    </row>
    <row r="38" spans="1:9" ht="15.75" thickBot="1" x14ac:dyDescent="0.3">
      <c r="A38" s="3">
        <v>13</v>
      </c>
      <c r="B38" s="120" t="s">
        <v>7</v>
      </c>
      <c r="C38" s="77" t="s">
        <v>13</v>
      </c>
      <c r="D38" s="3" t="s">
        <v>858</v>
      </c>
      <c r="E38" s="3" t="s">
        <v>1353</v>
      </c>
      <c r="F38" s="3" t="s">
        <v>2042</v>
      </c>
      <c r="G38" s="3" t="s">
        <v>1283</v>
      </c>
      <c r="H38" s="57">
        <v>5.5470263687165313E-3</v>
      </c>
      <c r="I38" s="3" t="s">
        <v>1642</v>
      </c>
    </row>
    <row r="39" spans="1:9" ht="15.75" thickBot="1" x14ac:dyDescent="0.3">
      <c r="A39" s="4">
        <v>14</v>
      </c>
      <c r="B39" s="121" t="s">
        <v>7</v>
      </c>
      <c r="C39" s="79" t="s">
        <v>996</v>
      </c>
      <c r="D39" s="4" t="s">
        <v>859</v>
      </c>
      <c r="E39" s="4" t="s">
        <v>1354</v>
      </c>
      <c r="F39" s="4" t="s">
        <v>483</v>
      </c>
      <c r="G39" s="4" t="s">
        <v>480</v>
      </c>
      <c r="H39" s="58">
        <v>6.0777087755867869E-3</v>
      </c>
      <c r="I39" s="4" t="s">
        <v>1135</v>
      </c>
    </row>
    <row r="40" spans="1:9" ht="15.75" thickBot="1" x14ac:dyDescent="0.3">
      <c r="A40" s="3">
        <v>15</v>
      </c>
      <c r="B40" s="120" t="s">
        <v>7</v>
      </c>
      <c r="C40" s="77" t="s">
        <v>14</v>
      </c>
      <c r="D40" s="3" t="s">
        <v>860</v>
      </c>
      <c r="E40" s="3" t="s">
        <v>1355</v>
      </c>
      <c r="F40" s="3" t="s">
        <v>2043</v>
      </c>
      <c r="G40" s="3" t="s">
        <v>294</v>
      </c>
      <c r="H40" s="59">
        <v>2.9837931960655499E-3</v>
      </c>
      <c r="I40" s="3" t="s">
        <v>1436</v>
      </c>
    </row>
    <row r="41" spans="1:9" ht="15.75" thickBot="1" x14ac:dyDescent="0.3">
      <c r="A41" s="4">
        <v>16</v>
      </c>
      <c r="B41" s="121" t="s">
        <v>7</v>
      </c>
      <c r="C41" s="78" t="s">
        <v>999</v>
      </c>
      <c r="D41" s="4" t="s">
        <v>423</v>
      </c>
      <c r="E41" s="4" t="s">
        <v>423</v>
      </c>
      <c r="F41" s="4" t="s">
        <v>423</v>
      </c>
      <c r="G41" s="4" t="s">
        <v>278</v>
      </c>
      <c r="H41" s="123">
        <v>-3.1033777274972432E-5</v>
      </c>
      <c r="I41" s="4" t="s">
        <v>394</v>
      </c>
    </row>
    <row r="42" spans="1:9" ht="15.75" thickBot="1" x14ac:dyDescent="0.3">
      <c r="A42" s="3">
        <v>17</v>
      </c>
      <c r="B42" s="120" t="s">
        <v>7</v>
      </c>
      <c r="C42" s="77" t="s">
        <v>1051</v>
      </c>
      <c r="D42" s="3" t="s">
        <v>861</v>
      </c>
      <c r="E42" s="3" t="s">
        <v>1356</v>
      </c>
      <c r="F42" s="3" t="s">
        <v>2044</v>
      </c>
      <c r="G42" s="3" t="s">
        <v>2045</v>
      </c>
      <c r="H42" s="59">
        <v>4.5976173615349105E-3</v>
      </c>
      <c r="I42" s="3" t="s">
        <v>1072</v>
      </c>
    </row>
    <row r="43" spans="1:9" ht="15.75" thickBot="1" x14ac:dyDescent="0.3">
      <c r="A43" s="4">
        <v>18</v>
      </c>
      <c r="B43" s="121" t="s">
        <v>7</v>
      </c>
      <c r="C43" s="78" t="s">
        <v>997</v>
      </c>
      <c r="D43" s="4" t="s">
        <v>862</v>
      </c>
      <c r="E43" s="4" t="s">
        <v>1357</v>
      </c>
      <c r="F43" s="4" t="s">
        <v>2046</v>
      </c>
      <c r="G43" s="4" t="s">
        <v>1062</v>
      </c>
      <c r="H43" s="58">
        <v>2.1884630153019453E-2</v>
      </c>
      <c r="I43" s="4" t="s">
        <v>1219</v>
      </c>
    </row>
    <row r="44" spans="1:9" ht="15.75" thickBot="1" x14ac:dyDescent="0.3">
      <c r="A44" s="3">
        <v>19</v>
      </c>
      <c r="B44" s="120" t="s">
        <v>7</v>
      </c>
      <c r="C44" s="77" t="s">
        <v>1052</v>
      </c>
      <c r="D44" s="3" t="s">
        <v>863</v>
      </c>
      <c r="E44" s="3" t="s">
        <v>1359</v>
      </c>
      <c r="F44" s="3" t="s">
        <v>2047</v>
      </c>
      <c r="G44" s="3" t="s">
        <v>1243</v>
      </c>
      <c r="H44" s="57">
        <v>6.0198868069248485E-3</v>
      </c>
      <c r="I44" s="3" t="s">
        <v>456</v>
      </c>
    </row>
    <row r="45" spans="1:9" ht="23.25" thickBot="1" x14ac:dyDescent="0.3">
      <c r="A45" s="4">
        <v>20</v>
      </c>
      <c r="B45" s="121" t="s">
        <v>7</v>
      </c>
      <c r="C45" s="78" t="s">
        <v>998</v>
      </c>
      <c r="D45" s="4" t="s">
        <v>865</v>
      </c>
      <c r="E45" s="4" t="s">
        <v>1361</v>
      </c>
      <c r="F45" s="4" t="s">
        <v>2048</v>
      </c>
      <c r="G45" s="4" t="s">
        <v>284</v>
      </c>
      <c r="H45" s="58">
        <v>5.5316027613669582E-3</v>
      </c>
      <c r="I45" s="4" t="s">
        <v>1380</v>
      </c>
    </row>
    <row r="46" spans="1:9" ht="15.75" thickBot="1" x14ac:dyDescent="0.3">
      <c r="A46" s="3">
        <v>21</v>
      </c>
      <c r="B46" s="120" t="s">
        <v>7</v>
      </c>
      <c r="C46" s="77" t="s">
        <v>1000</v>
      </c>
      <c r="D46" s="3" t="s">
        <v>864</v>
      </c>
      <c r="E46" s="3" t="s">
        <v>1360</v>
      </c>
      <c r="F46" s="3" t="s">
        <v>2049</v>
      </c>
      <c r="G46" s="3" t="s">
        <v>365</v>
      </c>
      <c r="H46" s="59">
        <v>3.1284938236692036E-3</v>
      </c>
      <c r="I46" s="3" t="s">
        <v>1380</v>
      </c>
    </row>
    <row r="47" spans="1:9" ht="23.25" thickBot="1" x14ac:dyDescent="0.3">
      <c r="A47" s="4">
        <v>22</v>
      </c>
      <c r="B47" s="121" t="s">
        <v>16</v>
      </c>
      <c r="C47" s="78" t="s">
        <v>1006</v>
      </c>
      <c r="D47" s="4" t="s">
        <v>866</v>
      </c>
      <c r="E47" s="4" t="s">
        <v>1362</v>
      </c>
      <c r="F47" s="4" t="s">
        <v>2050</v>
      </c>
      <c r="G47" s="4" t="s">
        <v>364</v>
      </c>
      <c r="H47" s="60">
        <v>8.336537430898252E-4</v>
      </c>
      <c r="I47" s="4" t="s">
        <v>1511</v>
      </c>
    </row>
    <row r="48" spans="1:9" ht="15.75" thickBot="1" x14ac:dyDescent="0.3">
      <c r="A48" s="3">
        <v>23</v>
      </c>
      <c r="B48" s="120" t="s">
        <v>7</v>
      </c>
      <c r="C48" s="77" t="s">
        <v>17</v>
      </c>
      <c r="D48" s="3" t="s">
        <v>867</v>
      </c>
      <c r="E48" s="3" t="s">
        <v>1364</v>
      </c>
      <c r="F48" s="3" t="s">
        <v>2051</v>
      </c>
      <c r="G48" s="3" t="s">
        <v>350</v>
      </c>
      <c r="H48" s="59">
        <v>1.7877854184349612E-3</v>
      </c>
      <c r="I48" s="3" t="s">
        <v>2052</v>
      </c>
    </row>
    <row r="49" spans="1:9" ht="15.75" thickBot="1" x14ac:dyDescent="0.3">
      <c r="A49" s="4">
        <v>24</v>
      </c>
      <c r="B49" s="121" t="s">
        <v>7</v>
      </c>
      <c r="C49" s="78" t="s">
        <v>1001</v>
      </c>
      <c r="D49" s="4" t="s">
        <v>1365</v>
      </c>
      <c r="E49" s="4" t="s">
        <v>1366</v>
      </c>
      <c r="F49" s="4" t="s">
        <v>2053</v>
      </c>
      <c r="G49" s="4" t="s">
        <v>322</v>
      </c>
      <c r="H49" s="58">
        <v>6.6966925523382062E-3</v>
      </c>
      <c r="I49" s="4" t="s">
        <v>314</v>
      </c>
    </row>
    <row r="50" spans="1:9" ht="15.75" thickBot="1" x14ac:dyDescent="0.3">
      <c r="A50" s="3">
        <v>25</v>
      </c>
      <c r="B50" s="120" t="s">
        <v>7</v>
      </c>
      <c r="C50" s="80" t="s">
        <v>1003</v>
      </c>
      <c r="D50" s="3" t="s">
        <v>868</v>
      </c>
      <c r="E50" s="3" t="s">
        <v>1367</v>
      </c>
      <c r="F50" s="3" t="s">
        <v>2054</v>
      </c>
      <c r="G50" s="3" t="s">
        <v>306</v>
      </c>
      <c r="H50" s="59">
        <v>2.9143756160404325E-3</v>
      </c>
      <c r="I50" s="3" t="s">
        <v>870</v>
      </c>
    </row>
    <row r="51" spans="1:9" ht="15.75" thickBot="1" x14ac:dyDescent="0.3">
      <c r="A51" s="4">
        <v>26</v>
      </c>
      <c r="B51" s="121" t="s">
        <v>7</v>
      </c>
      <c r="C51" s="78" t="s">
        <v>1002</v>
      </c>
      <c r="D51" s="4" t="s">
        <v>869</v>
      </c>
      <c r="E51" s="4" t="s">
        <v>1368</v>
      </c>
      <c r="F51" s="4" t="s">
        <v>2055</v>
      </c>
      <c r="G51" s="4" t="s">
        <v>294</v>
      </c>
      <c r="H51" s="58">
        <v>7.0828749468275975E-3</v>
      </c>
      <c r="I51" s="4" t="s">
        <v>870</v>
      </c>
    </row>
    <row r="52" spans="1:9" ht="15.75" thickBot="1" x14ac:dyDescent="0.3">
      <c r="A52" s="3">
        <v>27</v>
      </c>
      <c r="B52" s="120" t="s">
        <v>7</v>
      </c>
      <c r="C52" s="77" t="s">
        <v>15</v>
      </c>
      <c r="D52" s="3" t="s">
        <v>871</v>
      </c>
      <c r="E52" s="3" t="s">
        <v>1369</v>
      </c>
      <c r="F52" s="3" t="s">
        <v>2056</v>
      </c>
      <c r="G52" s="3" t="s">
        <v>299</v>
      </c>
      <c r="H52" s="57">
        <v>5.6566380412018998E-3</v>
      </c>
      <c r="I52" s="3" t="s">
        <v>1515</v>
      </c>
    </row>
    <row r="53" spans="1:9" ht="15.75" thickBot="1" x14ac:dyDescent="0.3">
      <c r="A53" s="4">
        <v>28</v>
      </c>
      <c r="B53" s="121" t="s">
        <v>16</v>
      </c>
      <c r="C53" s="78" t="s">
        <v>1053</v>
      </c>
      <c r="D53" s="4" t="s">
        <v>872</v>
      </c>
      <c r="E53" s="4" t="s">
        <v>1370</v>
      </c>
      <c r="F53" s="4" t="s">
        <v>2057</v>
      </c>
      <c r="G53" s="4" t="s">
        <v>350</v>
      </c>
      <c r="H53" s="60">
        <v>2.3739794890481475E-3</v>
      </c>
      <c r="I53" s="4" t="s">
        <v>406</v>
      </c>
    </row>
    <row r="54" spans="1:9" ht="15.75" thickBot="1" x14ac:dyDescent="0.3">
      <c r="A54" s="3">
        <v>29</v>
      </c>
      <c r="B54" s="120" t="s">
        <v>16</v>
      </c>
      <c r="C54" s="77" t="s">
        <v>18</v>
      </c>
      <c r="D54" s="3" t="s">
        <v>873</v>
      </c>
      <c r="E54" s="3" t="s">
        <v>732</v>
      </c>
      <c r="F54" s="3" t="s">
        <v>2058</v>
      </c>
      <c r="G54" s="3" t="s">
        <v>294</v>
      </c>
      <c r="H54" s="57">
        <v>8.9989867934463057E-3</v>
      </c>
      <c r="I54" s="3" t="s">
        <v>319</v>
      </c>
    </row>
    <row r="55" spans="1:9" ht="23.25" thickBot="1" x14ac:dyDescent="0.3">
      <c r="A55" s="4">
        <v>30</v>
      </c>
      <c r="B55" s="121" t="s">
        <v>7</v>
      </c>
      <c r="C55" s="78" t="s">
        <v>1004</v>
      </c>
      <c r="D55" s="4" t="s">
        <v>366</v>
      </c>
      <c r="E55" s="4" t="s">
        <v>1371</v>
      </c>
      <c r="F55" s="4" t="s">
        <v>1492</v>
      </c>
      <c r="G55" s="4" t="s">
        <v>355</v>
      </c>
      <c r="H55" s="60">
        <v>4.8331081756113033E-3</v>
      </c>
      <c r="I55" s="4" t="s">
        <v>385</v>
      </c>
    </row>
    <row r="56" spans="1:9" ht="15.75" thickBot="1" x14ac:dyDescent="0.3">
      <c r="A56" s="3">
        <v>31</v>
      </c>
      <c r="B56" s="120" t="s">
        <v>16</v>
      </c>
      <c r="C56" s="77" t="s">
        <v>19</v>
      </c>
      <c r="D56" s="3" t="s">
        <v>874</v>
      </c>
      <c r="E56" s="3" t="s">
        <v>1372</v>
      </c>
      <c r="F56" s="3" t="s">
        <v>2059</v>
      </c>
      <c r="G56" s="3" t="s">
        <v>364</v>
      </c>
      <c r="H56" s="59">
        <v>2.1986488708363159E-3</v>
      </c>
      <c r="I56" s="3" t="s">
        <v>340</v>
      </c>
    </row>
    <row r="57" spans="1:9" ht="15.75" thickBot="1" x14ac:dyDescent="0.3">
      <c r="A57" s="4">
        <v>32</v>
      </c>
      <c r="B57" s="121" t="s">
        <v>16</v>
      </c>
      <c r="C57" s="79" t="s">
        <v>1005</v>
      </c>
      <c r="D57" s="4" t="s">
        <v>427</v>
      </c>
      <c r="E57" s="4" t="s">
        <v>1373</v>
      </c>
      <c r="F57" s="4" t="s">
        <v>2060</v>
      </c>
      <c r="G57" s="4" t="s">
        <v>297</v>
      </c>
      <c r="H57" s="58">
        <v>9.3916748393667593E-3</v>
      </c>
      <c r="I57" s="4" t="s">
        <v>290</v>
      </c>
    </row>
    <row r="58" spans="1:9" ht="15.75" thickBot="1" x14ac:dyDescent="0.3">
      <c r="A58" s="3">
        <v>33</v>
      </c>
      <c r="B58" s="120" t="s">
        <v>16</v>
      </c>
      <c r="C58" s="77" t="s">
        <v>1010</v>
      </c>
      <c r="D58" s="3" t="s">
        <v>492</v>
      </c>
      <c r="E58" s="3" t="s">
        <v>492</v>
      </c>
      <c r="F58" s="3" t="s">
        <v>1569</v>
      </c>
      <c r="G58" s="3" t="s">
        <v>278</v>
      </c>
      <c r="H58" s="59">
        <v>3.5984072872242832E-4</v>
      </c>
      <c r="I58" s="3" t="s">
        <v>801</v>
      </c>
    </row>
    <row r="59" spans="1:9" ht="15.75" thickBot="1" x14ac:dyDescent="0.3">
      <c r="A59" s="4">
        <v>34</v>
      </c>
      <c r="B59" s="121" t="s">
        <v>16</v>
      </c>
      <c r="C59" s="78" t="s">
        <v>1007</v>
      </c>
      <c r="D59" s="4" t="s">
        <v>875</v>
      </c>
      <c r="E59" s="4" t="s">
        <v>639</v>
      </c>
      <c r="F59" s="4" t="s">
        <v>2061</v>
      </c>
      <c r="G59" s="4" t="s">
        <v>308</v>
      </c>
      <c r="H59" s="60">
        <v>2.6871326867898898E-3</v>
      </c>
      <c r="I59" s="4" t="s">
        <v>447</v>
      </c>
    </row>
    <row r="60" spans="1:9" ht="15.75" thickBot="1" x14ac:dyDescent="0.3">
      <c r="A60" s="3">
        <v>35</v>
      </c>
      <c r="B60" s="120" t="s">
        <v>16</v>
      </c>
      <c r="C60" s="77" t="s">
        <v>1008</v>
      </c>
      <c r="D60" s="3" t="s">
        <v>876</v>
      </c>
      <c r="E60" s="3" t="s">
        <v>2062</v>
      </c>
      <c r="F60" s="3" t="s">
        <v>2063</v>
      </c>
      <c r="G60" s="3" t="s">
        <v>350</v>
      </c>
      <c r="H60" s="59">
        <v>4.9001785824754601E-3</v>
      </c>
      <c r="I60" s="3" t="s">
        <v>304</v>
      </c>
    </row>
    <row r="61" spans="1:9" ht="15.75" thickBot="1" x14ac:dyDescent="0.3">
      <c r="A61" s="4">
        <v>36</v>
      </c>
      <c r="B61" s="121" t="s">
        <v>16</v>
      </c>
      <c r="C61" s="78" t="s">
        <v>21</v>
      </c>
      <c r="D61" s="4" t="s">
        <v>466</v>
      </c>
      <c r="E61" s="4" t="s">
        <v>1374</v>
      </c>
      <c r="F61" s="4" t="s">
        <v>2064</v>
      </c>
      <c r="G61" s="4" t="s">
        <v>350</v>
      </c>
      <c r="H61" s="58">
        <v>6.4613888592849446E-3</v>
      </c>
      <c r="I61" s="4" t="s">
        <v>270</v>
      </c>
    </row>
    <row r="62" spans="1:9" ht="15.75" thickBot="1" x14ac:dyDescent="0.3">
      <c r="A62" s="3">
        <v>37</v>
      </c>
      <c r="B62" s="120" t="s">
        <v>16</v>
      </c>
      <c r="C62" s="77" t="s">
        <v>1009</v>
      </c>
      <c r="D62" s="3" t="s">
        <v>426</v>
      </c>
      <c r="E62" s="3" t="s">
        <v>1375</v>
      </c>
      <c r="F62" s="3" t="s">
        <v>305</v>
      </c>
      <c r="G62" s="3" t="s">
        <v>346</v>
      </c>
      <c r="H62" s="59">
        <v>2.2199481615380054E-3</v>
      </c>
      <c r="I62" s="3" t="s">
        <v>323</v>
      </c>
    </row>
    <row r="63" spans="1:9" ht="15.75" thickBot="1" x14ac:dyDescent="0.3">
      <c r="A63" s="4">
        <v>38</v>
      </c>
      <c r="B63" s="121" t="s">
        <v>16</v>
      </c>
      <c r="C63" s="78" t="s">
        <v>1011</v>
      </c>
      <c r="D63" s="4" t="s">
        <v>369</v>
      </c>
      <c r="E63" s="4" t="s">
        <v>1376</v>
      </c>
      <c r="F63" s="4" t="s">
        <v>430</v>
      </c>
      <c r="G63" s="4" t="s">
        <v>364</v>
      </c>
      <c r="H63" s="58">
        <v>5.7532203862553817E-3</v>
      </c>
      <c r="I63" s="4" t="s">
        <v>293</v>
      </c>
    </row>
    <row r="64" spans="1:9" ht="15.75" thickBot="1" x14ac:dyDescent="0.3">
      <c r="A64" s="3">
        <v>39</v>
      </c>
      <c r="B64" s="120" t="s">
        <v>16</v>
      </c>
      <c r="C64" s="77" t="s">
        <v>20</v>
      </c>
      <c r="D64" s="3" t="s">
        <v>877</v>
      </c>
      <c r="E64" s="3" t="s">
        <v>679</v>
      </c>
      <c r="F64" s="3" t="s">
        <v>2065</v>
      </c>
      <c r="G64" s="3" t="s">
        <v>308</v>
      </c>
      <c r="H64" s="59">
        <v>3.8116318953261442E-3</v>
      </c>
      <c r="I64" s="3" t="s">
        <v>325</v>
      </c>
    </row>
    <row r="65" spans="1:9" ht="15.75" thickBot="1" x14ac:dyDescent="0.3">
      <c r="A65" s="4">
        <v>40</v>
      </c>
      <c r="B65" s="121" t="s">
        <v>22</v>
      </c>
      <c r="C65" s="78" t="s">
        <v>1012</v>
      </c>
      <c r="D65" s="4" t="s">
        <v>878</v>
      </c>
      <c r="E65" s="4" t="s">
        <v>363</v>
      </c>
      <c r="F65" s="4" t="s">
        <v>363</v>
      </c>
      <c r="G65" s="4" t="s">
        <v>278</v>
      </c>
      <c r="H65" s="60">
        <v>8.3200314505535108E-4</v>
      </c>
      <c r="I65" s="4" t="s">
        <v>345</v>
      </c>
    </row>
    <row r="66" spans="1:9" ht="15.75" thickBot="1" x14ac:dyDescent="0.3">
      <c r="A66" s="62"/>
      <c r="B66" s="63"/>
      <c r="C66" s="122" t="s">
        <v>1769</v>
      </c>
      <c r="D66" s="61" t="s">
        <v>1377</v>
      </c>
      <c r="E66" s="61" t="s">
        <v>1378</v>
      </c>
      <c r="F66" s="61" t="s">
        <v>2066</v>
      </c>
      <c r="G66" s="61" t="s">
        <v>2067</v>
      </c>
      <c r="H66" s="72">
        <v>9.0473696036653898E-3</v>
      </c>
    </row>
  </sheetData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9B4E3-5E2E-4472-934F-6061BB294C85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4" t="s">
        <v>210</v>
      </c>
      <c r="B2" s="104"/>
      <c r="C2" s="104"/>
      <c r="D2" s="104"/>
    </row>
    <row r="23" spans="1:9" ht="15.75" x14ac:dyDescent="0.25">
      <c r="A23" s="104" t="s">
        <v>209</v>
      </c>
      <c r="B23" s="104"/>
      <c r="C23" s="104"/>
      <c r="D23" s="104"/>
      <c r="E23" s="104"/>
    </row>
    <row r="25" spans="1:9" ht="15" customHeight="1" x14ac:dyDescent="0.25">
      <c r="F25" s="106" t="s">
        <v>1461</v>
      </c>
      <c r="G25" s="106"/>
      <c r="H25" s="106"/>
    </row>
    <row r="26" spans="1:9" x14ac:dyDescent="0.25">
      <c r="A26" s="87" t="s">
        <v>125</v>
      </c>
      <c r="B26" s="87" t="s">
        <v>124</v>
      </c>
      <c r="C26" s="87" t="s">
        <v>552</v>
      </c>
      <c r="D26" s="87" t="s">
        <v>1379</v>
      </c>
      <c r="E26" s="87" t="s">
        <v>1564</v>
      </c>
      <c r="F26" s="87" t="s">
        <v>4</v>
      </c>
      <c r="G26" s="87" t="s">
        <v>5</v>
      </c>
      <c r="H26" s="87" t="s">
        <v>72</v>
      </c>
      <c r="I26" s="87" t="s">
        <v>6</v>
      </c>
    </row>
    <row r="27" spans="1:9" x14ac:dyDescent="0.25">
      <c r="A27" s="8" t="s">
        <v>208</v>
      </c>
      <c r="B27" s="8" t="s">
        <v>207</v>
      </c>
      <c r="C27" s="13">
        <v>514.46931663999999</v>
      </c>
      <c r="D27" s="13">
        <v>520.9332774799999</v>
      </c>
      <c r="E27" s="13">
        <v>528.10273712000003</v>
      </c>
      <c r="F27" s="13">
        <v>7.1694596400001647</v>
      </c>
      <c r="G27" s="12">
        <v>1.3762721542156462E-2</v>
      </c>
      <c r="H27" s="12">
        <v>9.9370573719016596E-3</v>
      </c>
      <c r="I27" s="12">
        <v>0.32581416641115568</v>
      </c>
    </row>
    <row r="28" spans="1:9" ht="56.25" x14ac:dyDescent="0.25">
      <c r="A28" s="8" t="s">
        <v>206</v>
      </c>
      <c r="B28" s="8" t="s">
        <v>205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2">
        <v>0</v>
      </c>
    </row>
    <row r="29" spans="1:9" x14ac:dyDescent="0.25">
      <c r="A29" s="8" t="s">
        <v>204</v>
      </c>
      <c r="B29" s="8" t="s">
        <v>203</v>
      </c>
      <c r="C29" s="13">
        <v>950.99650277000012</v>
      </c>
      <c r="D29" s="13">
        <v>974.7686548700002</v>
      </c>
      <c r="E29" s="13">
        <v>983.57333457000016</v>
      </c>
      <c r="F29" s="13">
        <v>8.8046796999999284</v>
      </c>
      <c r="G29" s="12">
        <v>9.0325839428783868E-3</v>
      </c>
      <c r="H29" s="12">
        <v>2.1041416522966728E-3</v>
      </c>
      <c r="I29" s="12">
        <v>0.60681777158512851</v>
      </c>
    </row>
    <row r="30" spans="1:9" ht="22.5" x14ac:dyDescent="0.25">
      <c r="A30" s="8" t="s">
        <v>202</v>
      </c>
      <c r="B30" s="8" t="s">
        <v>201</v>
      </c>
      <c r="C30" s="13">
        <v>2.2666000000000006E-3</v>
      </c>
      <c r="D30" s="13">
        <v>2.2666000000000006E-3</v>
      </c>
      <c r="E30" s="13">
        <v>2.2666000000000006E-3</v>
      </c>
      <c r="F30" s="13">
        <v>0</v>
      </c>
      <c r="G30" s="12">
        <v>0</v>
      </c>
      <c r="H30" s="12">
        <v>0</v>
      </c>
      <c r="I30" s="12">
        <v>1.3983839463034623E-6</v>
      </c>
    </row>
    <row r="31" spans="1:9" ht="22.5" x14ac:dyDescent="0.25">
      <c r="A31" s="8" t="s">
        <v>200</v>
      </c>
      <c r="B31" s="8" t="s">
        <v>199</v>
      </c>
      <c r="C31" s="13">
        <v>107.82987103000001</v>
      </c>
      <c r="D31" s="13">
        <v>107.72097260000001</v>
      </c>
      <c r="E31" s="13">
        <v>107.34457904999996</v>
      </c>
      <c r="F31" s="13">
        <v>-0.37639355000004171</v>
      </c>
      <c r="G31" s="12">
        <v>-3.4941529111299696E-3</v>
      </c>
      <c r="H31" s="12">
        <v>-8.2045465523373027E-3</v>
      </c>
      <c r="I31" s="12">
        <v>6.622647845505289E-2</v>
      </c>
    </row>
    <row r="32" spans="1:9" x14ac:dyDescent="0.25">
      <c r="A32" s="8" t="s">
        <v>198</v>
      </c>
      <c r="B32" s="8" t="s">
        <v>197</v>
      </c>
      <c r="C32" s="13">
        <v>15.183369400000002</v>
      </c>
      <c r="D32" s="13">
        <v>2.9127063799999995</v>
      </c>
      <c r="E32" s="13">
        <v>1.7429297399999999</v>
      </c>
      <c r="F32" s="13">
        <v>-1.1697766399999994</v>
      </c>
      <c r="G32" s="12">
        <v>-0.40161158983694045</v>
      </c>
      <c r="H32" s="12">
        <v>-0.33978113342214156</v>
      </c>
      <c r="I32" s="12">
        <v>1.0753044065785172E-3</v>
      </c>
    </row>
    <row r="33" spans="1:8" x14ac:dyDescent="0.25">
      <c r="A33" s="9" t="s">
        <v>196</v>
      </c>
      <c r="B33" s="9" t="s">
        <v>195</v>
      </c>
      <c r="C33" s="11">
        <v>1588.48132644</v>
      </c>
      <c r="D33" s="11">
        <v>1606.3378779300001</v>
      </c>
      <c r="E33" s="11">
        <v>1620.8710104200004</v>
      </c>
      <c r="F33" s="11">
        <v>14.533132490000249</v>
      </c>
      <c r="G33" s="10">
        <v>9.0473696036653898E-3</v>
      </c>
      <c r="H33" s="10">
        <v>3.5517749197088639E-3</v>
      </c>
    </row>
    <row r="99" spans="2:3" x14ac:dyDescent="0.25">
      <c r="B99" t="s">
        <v>229</v>
      </c>
      <c r="C99" t="s">
        <v>219</v>
      </c>
    </row>
    <row r="100" spans="2:3" x14ac:dyDescent="0.25">
      <c r="B100" s="47" t="s">
        <v>177</v>
      </c>
      <c r="C100" s="44">
        <f>I27</f>
        <v>0.32581416641115568</v>
      </c>
    </row>
    <row r="101" spans="2:3" x14ac:dyDescent="0.25">
      <c r="B101" s="48" t="s">
        <v>178</v>
      </c>
      <c r="C101" s="45">
        <f>I29</f>
        <v>0.60681777158512851</v>
      </c>
    </row>
    <row r="102" spans="2:3" x14ac:dyDescent="0.25">
      <c r="B102" s="48" t="s">
        <v>238</v>
      </c>
      <c r="C102" s="46">
        <f>I31</f>
        <v>6.622647845505289E-2</v>
      </c>
    </row>
    <row r="103" spans="2:3" x14ac:dyDescent="0.25">
      <c r="B103" s="49" t="s">
        <v>239</v>
      </c>
      <c r="C103" s="44">
        <f>I28+I30+I32</f>
        <v>1.0767027905248206E-3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D9039-884D-4584-9ABA-B84EFC362784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104" t="s">
        <v>79</v>
      </c>
      <c r="B2" s="104"/>
      <c r="C2" s="104"/>
      <c r="D2" s="104"/>
    </row>
    <row r="4" spans="1:8" x14ac:dyDescent="0.25">
      <c r="A4" s="14"/>
      <c r="B4" s="14"/>
      <c r="C4" s="14"/>
      <c r="D4" s="14"/>
      <c r="E4" s="14"/>
      <c r="F4" s="14"/>
      <c r="G4" s="14"/>
      <c r="H4" s="14"/>
    </row>
    <row r="5" spans="1:8" x14ac:dyDescent="0.25">
      <c r="A5" s="14"/>
      <c r="B5" s="14"/>
      <c r="C5" s="14"/>
      <c r="D5" s="14"/>
      <c r="E5" s="14"/>
      <c r="F5" s="14"/>
      <c r="G5" s="14"/>
      <c r="H5" s="14"/>
    </row>
    <row r="6" spans="1:8" x14ac:dyDescent="0.25">
      <c r="A6" s="14"/>
      <c r="B6" s="14"/>
      <c r="C6" s="14"/>
      <c r="D6" s="14"/>
      <c r="E6" s="14"/>
      <c r="F6" s="14"/>
      <c r="G6" s="14"/>
      <c r="H6" s="14"/>
    </row>
    <row r="7" spans="1:8" x14ac:dyDescent="0.25">
      <c r="A7" s="14"/>
      <c r="B7" s="14"/>
      <c r="C7" s="14"/>
      <c r="D7" s="14"/>
      <c r="E7" s="14"/>
      <c r="F7" s="14"/>
      <c r="G7" s="14"/>
      <c r="H7" s="14"/>
    </row>
    <row r="8" spans="1:8" x14ac:dyDescent="0.25">
      <c r="A8" s="14"/>
      <c r="B8" s="14"/>
      <c r="C8" s="14"/>
      <c r="D8" s="14"/>
      <c r="E8" s="14"/>
      <c r="F8" s="14"/>
      <c r="G8" s="14"/>
      <c r="H8" s="14"/>
    </row>
    <row r="9" spans="1:8" x14ac:dyDescent="0.25">
      <c r="A9" s="14"/>
      <c r="B9" s="14"/>
      <c r="C9" s="14"/>
      <c r="D9" s="14"/>
      <c r="E9" s="14"/>
      <c r="F9" s="14"/>
      <c r="G9" s="14"/>
      <c r="H9" s="14"/>
    </row>
    <row r="10" spans="1:8" x14ac:dyDescent="0.25">
      <c r="A10" s="14"/>
      <c r="B10" s="14"/>
      <c r="C10" s="14"/>
      <c r="D10" s="14"/>
      <c r="E10" s="14"/>
      <c r="F10" s="14"/>
      <c r="G10" s="14"/>
      <c r="H10" s="14"/>
    </row>
    <row r="11" spans="1:8" x14ac:dyDescent="0.25">
      <c r="A11" s="14"/>
      <c r="B11" s="14"/>
      <c r="C11" s="14"/>
      <c r="D11" s="14"/>
      <c r="E11" s="14"/>
      <c r="F11" s="14"/>
      <c r="G11" s="14"/>
      <c r="H11" s="14"/>
    </row>
    <row r="12" spans="1:8" x14ac:dyDescent="0.25">
      <c r="A12" s="14"/>
      <c r="B12" s="14"/>
      <c r="C12" s="14"/>
      <c r="D12" s="14"/>
      <c r="E12" s="14"/>
      <c r="F12" s="14"/>
      <c r="G12" s="14"/>
      <c r="H12" s="14"/>
    </row>
    <row r="13" spans="1:8" x14ac:dyDescent="0.25">
      <c r="A13" s="14"/>
      <c r="B13" s="14"/>
      <c r="C13" s="14"/>
      <c r="D13" s="14"/>
      <c r="E13" s="14"/>
      <c r="F13" s="14"/>
      <c r="G13" s="14"/>
      <c r="H13" s="14"/>
    </row>
    <row r="14" spans="1:8" x14ac:dyDescent="0.25">
      <c r="A14" s="14"/>
      <c r="B14" s="14"/>
      <c r="C14" s="14"/>
      <c r="D14" s="14"/>
      <c r="E14" s="14"/>
      <c r="F14" s="14"/>
      <c r="G14" s="14"/>
      <c r="H14" s="14"/>
    </row>
    <row r="15" spans="1:8" x14ac:dyDescent="0.25">
      <c r="A15" s="14"/>
      <c r="B15" s="14"/>
      <c r="C15" s="14"/>
      <c r="D15" s="14"/>
      <c r="E15" s="14"/>
      <c r="F15" s="14"/>
      <c r="G15" s="14"/>
      <c r="H15" s="14"/>
    </row>
    <row r="16" spans="1:8" x14ac:dyDescent="0.25">
      <c r="A16" s="14"/>
      <c r="B16" s="14"/>
      <c r="C16" s="14"/>
      <c r="D16" s="14"/>
      <c r="E16" s="14"/>
      <c r="F16" s="14"/>
      <c r="G16" s="14"/>
      <c r="H16" s="14"/>
    </row>
    <row r="17" spans="1:9" x14ac:dyDescent="0.25">
      <c r="A17" s="14"/>
      <c r="B17" s="14"/>
      <c r="C17" s="14"/>
      <c r="D17" s="14"/>
      <c r="E17" s="14"/>
      <c r="F17" s="14"/>
      <c r="G17" s="14"/>
      <c r="H17" s="14"/>
    </row>
    <row r="18" spans="1:9" x14ac:dyDescent="0.25">
      <c r="A18" s="14"/>
      <c r="B18" s="14"/>
      <c r="C18" s="14"/>
      <c r="D18" s="14"/>
      <c r="E18" s="14"/>
      <c r="F18" s="14"/>
      <c r="G18" s="14"/>
      <c r="H18" s="14"/>
    </row>
    <row r="22" spans="1:9" ht="15.75" x14ac:dyDescent="0.25">
      <c r="A22" s="104" t="s">
        <v>240</v>
      </c>
      <c r="B22" s="104"/>
      <c r="C22" s="104"/>
      <c r="D22" s="104"/>
      <c r="E22" s="104"/>
    </row>
    <row r="23" spans="1:9" ht="15.75" thickBot="1" x14ac:dyDescent="0.3">
      <c r="A23" s="51" t="s">
        <v>220</v>
      </c>
    </row>
    <row r="24" spans="1:9" ht="15" customHeight="1" thickBot="1" x14ac:dyDescent="0.3">
      <c r="G24" s="102" t="s">
        <v>1461</v>
      </c>
      <c r="H24" s="103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44621</v>
      </c>
      <c r="E25" s="2">
        <v>44652</v>
      </c>
      <c r="F25" s="2">
        <v>44682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3">
        <v>1</v>
      </c>
      <c r="B26" s="120" t="s">
        <v>7</v>
      </c>
      <c r="C26" s="77" t="s">
        <v>990</v>
      </c>
      <c r="D26" s="3" t="s">
        <v>879</v>
      </c>
      <c r="E26" s="3" t="s">
        <v>1389</v>
      </c>
      <c r="F26" s="3" t="s">
        <v>1648</v>
      </c>
      <c r="G26" s="3" t="s">
        <v>332</v>
      </c>
      <c r="H26" s="59">
        <v>1.9708870914893007E-3</v>
      </c>
      <c r="I26" s="3" t="s">
        <v>2068</v>
      </c>
    </row>
    <row r="27" spans="1:9" ht="15.75" thickBot="1" x14ac:dyDescent="0.3">
      <c r="A27" s="4">
        <v>2</v>
      </c>
      <c r="B27" s="121" t="s">
        <v>7</v>
      </c>
      <c r="C27" s="78" t="s">
        <v>8</v>
      </c>
      <c r="D27" s="4" t="s">
        <v>880</v>
      </c>
      <c r="E27" s="4" t="s">
        <v>1390</v>
      </c>
      <c r="F27" s="4" t="s">
        <v>2069</v>
      </c>
      <c r="G27" s="4" t="s">
        <v>2070</v>
      </c>
      <c r="H27" s="123">
        <v>4.8088305760604348E-2</v>
      </c>
      <c r="I27" s="4" t="s">
        <v>2071</v>
      </c>
    </row>
    <row r="28" spans="1:9" ht="15.75" thickBot="1" x14ac:dyDescent="0.3">
      <c r="A28" s="3">
        <v>3</v>
      </c>
      <c r="B28" s="120" t="s">
        <v>7</v>
      </c>
      <c r="C28" s="77" t="s">
        <v>991</v>
      </c>
      <c r="D28" s="3" t="s">
        <v>881</v>
      </c>
      <c r="E28" s="3" t="s">
        <v>1391</v>
      </c>
      <c r="F28" s="3" t="s">
        <v>2072</v>
      </c>
      <c r="G28" s="3" t="s">
        <v>647</v>
      </c>
      <c r="H28" s="73">
        <v>5.2296171385714879E-2</v>
      </c>
      <c r="I28" s="3" t="s">
        <v>2073</v>
      </c>
    </row>
    <row r="29" spans="1:9" ht="15.75" thickBot="1" x14ac:dyDescent="0.3">
      <c r="A29" s="4">
        <v>4</v>
      </c>
      <c r="B29" s="121" t="s">
        <v>7</v>
      </c>
      <c r="C29" s="78" t="s">
        <v>12</v>
      </c>
      <c r="D29" s="4" t="s">
        <v>883</v>
      </c>
      <c r="E29" s="4" t="s">
        <v>1393</v>
      </c>
      <c r="F29" s="4" t="s">
        <v>2074</v>
      </c>
      <c r="G29" s="4" t="s">
        <v>294</v>
      </c>
      <c r="H29" s="123">
        <v>5.6195833689504579E-3</v>
      </c>
      <c r="I29" s="4" t="s">
        <v>2075</v>
      </c>
    </row>
    <row r="30" spans="1:9" ht="15.75" thickBot="1" x14ac:dyDescent="0.3">
      <c r="A30" s="3">
        <v>5</v>
      </c>
      <c r="B30" s="120" t="s">
        <v>7</v>
      </c>
      <c r="C30" s="77" t="s">
        <v>38</v>
      </c>
      <c r="D30" s="3" t="s">
        <v>884</v>
      </c>
      <c r="E30" s="3" t="s">
        <v>1394</v>
      </c>
      <c r="F30" s="3" t="s">
        <v>491</v>
      </c>
      <c r="G30" s="3" t="s">
        <v>712</v>
      </c>
      <c r="H30" s="73">
        <v>1.2701004013899897E-2</v>
      </c>
      <c r="I30" s="3" t="s">
        <v>2076</v>
      </c>
    </row>
    <row r="31" spans="1:9" ht="15.75" thickBot="1" x14ac:dyDescent="0.3">
      <c r="A31" s="4">
        <v>6</v>
      </c>
      <c r="B31" s="121" t="s">
        <v>7</v>
      </c>
      <c r="C31" s="78" t="s">
        <v>10</v>
      </c>
      <c r="D31" s="4" t="s">
        <v>885</v>
      </c>
      <c r="E31" s="4" t="s">
        <v>1395</v>
      </c>
      <c r="F31" s="4" t="s">
        <v>2077</v>
      </c>
      <c r="G31" s="4" t="s">
        <v>299</v>
      </c>
      <c r="H31" s="60">
        <v>4.5551448416266578E-3</v>
      </c>
      <c r="I31" s="4" t="s">
        <v>1107</v>
      </c>
    </row>
    <row r="32" spans="1:9" ht="15.75" thickBot="1" x14ac:dyDescent="0.3">
      <c r="A32" s="3">
        <v>7</v>
      </c>
      <c r="B32" s="120" t="s">
        <v>7</v>
      </c>
      <c r="C32" s="77" t="s">
        <v>11</v>
      </c>
      <c r="D32" s="3" t="s">
        <v>886</v>
      </c>
      <c r="E32" s="3" t="s">
        <v>1396</v>
      </c>
      <c r="F32" s="3" t="s">
        <v>2078</v>
      </c>
      <c r="G32" s="3" t="s">
        <v>350</v>
      </c>
      <c r="H32" s="59">
        <v>1.9358045770092856E-3</v>
      </c>
      <c r="I32" s="3" t="s">
        <v>2079</v>
      </c>
    </row>
    <row r="33" spans="1:9" ht="15.75" thickBot="1" x14ac:dyDescent="0.3">
      <c r="A33" s="4">
        <v>8</v>
      </c>
      <c r="B33" s="121" t="s">
        <v>7</v>
      </c>
      <c r="C33" s="79" t="s">
        <v>992</v>
      </c>
      <c r="D33" s="4" t="s">
        <v>887</v>
      </c>
      <c r="E33" s="4" t="s">
        <v>1397</v>
      </c>
      <c r="F33" s="4" t="s">
        <v>2080</v>
      </c>
      <c r="G33" s="4" t="s">
        <v>339</v>
      </c>
      <c r="H33" s="67">
        <v>-1.1339980700187922E-3</v>
      </c>
      <c r="I33" s="4" t="s">
        <v>1065</v>
      </c>
    </row>
    <row r="34" spans="1:9" ht="15.75" thickBot="1" x14ac:dyDescent="0.3">
      <c r="A34" s="3">
        <v>9</v>
      </c>
      <c r="B34" s="120" t="s">
        <v>7</v>
      </c>
      <c r="C34" s="77" t="s">
        <v>993</v>
      </c>
      <c r="D34" s="3" t="s">
        <v>888</v>
      </c>
      <c r="E34" s="3" t="s">
        <v>1398</v>
      </c>
      <c r="F34" s="3" t="s">
        <v>2081</v>
      </c>
      <c r="G34" s="3" t="s">
        <v>360</v>
      </c>
      <c r="H34" s="73">
        <v>1.3143132330128836E-2</v>
      </c>
      <c r="I34" s="3" t="s">
        <v>914</v>
      </c>
    </row>
    <row r="35" spans="1:9" ht="15.75" thickBot="1" x14ac:dyDescent="0.3">
      <c r="A35" s="4">
        <v>10</v>
      </c>
      <c r="B35" s="121" t="s">
        <v>7</v>
      </c>
      <c r="C35" s="78" t="s">
        <v>9</v>
      </c>
      <c r="D35" s="4" t="s">
        <v>889</v>
      </c>
      <c r="E35" s="4" t="s">
        <v>1399</v>
      </c>
      <c r="F35" s="4" t="s">
        <v>1211</v>
      </c>
      <c r="G35" s="4" t="s">
        <v>306</v>
      </c>
      <c r="H35" s="60">
        <v>3.1860127124143803E-3</v>
      </c>
      <c r="I35" s="4" t="s">
        <v>2082</v>
      </c>
    </row>
    <row r="36" spans="1:9" ht="15.75" thickBot="1" x14ac:dyDescent="0.3">
      <c r="A36" s="3">
        <v>11</v>
      </c>
      <c r="B36" s="120" t="s">
        <v>7</v>
      </c>
      <c r="C36" s="77" t="s">
        <v>994</v>
      </c>
      <c r="D36" s="3" t="s">
        <v>890</v>
      </c>
      <c r="E36" s="3" t="s">
        <v>1400</v>
      </c>
      <c r="F36" s="3" t="s">
        <v>2083</v>
      </c>
      <c r="G36" s="3" t="s">
        <v>306</v>
      </c>
      <c r="H36" s="59">
        <v>3.6364709800115651E-3</v>
      </c>
      <c r="I36" s="3" t="s">
        <v>329</v>
      </c>
    </row>
    <row r="37" spans="1:9" ht="15.75" thickBot="1" x14ac:dyDescent="0.3">
      <c r="A37" s="4">
        <v>12</v>
      </c>
      <c r="B37" s="121" t="s">
        <v>7</v>
      </c>
      <c r="C37" s="78" t="s">
        <v>1052</v>
      </c>
      <c r="D37" s="4" t="s">
        <v>349</v>
      </c>
      <c r="E37" s="4" t="s">
        <v>1401</v>
      </c>
      <c r="F37" s="4" t="s">
        <v>2084</v>
      </c>
      <c r="G37" s="4" t="s">
        <v>310</v>
      </c>
      <c r="H37" s="123">
        <v>5.710630878058745E-3</v>
      </c>
      <c r="I37" s="4" t="s">
        <v>2085</v>
      </c>
    </row>
    <row r="38" spans="1:9" ht="15.75" thickBot="1" x14ac:dyDescent="0.3">
      <c r="A38" s="3">
        <v>13</v>
      </c>
      <c r="B38" s="120" t="s">
        <v>7</v>
      </c>
      <c r="C38" s="77" t="s">
        <v>1051</v>
      </c>
      <c r="D38" s="3" t="s">
        <v>425</v>
      </c>
      <c r="E38" s="3" t="s">
        <v>1402</v>
      </c>
      <c r="F38" s="3" t="s">
        <v>799</v>
      </c>
      <c r="G38" s="3" t="s">
        <v>297</v>
      </c>
      <c r="H38" s="73">
        <v>7.263446160825129E-3</v>
      </c>
      <c r="I38" s="3" t="s">
        <v>2086</v>
      </c>
    </row>
    <row r="39" spans="1:9" ht="15.75" thickBot="1" x14ac:dyDescent="0.3">
      <c r="A39" s="4">
        <v>14</v>
      </c>
      <c r="B39" s="121" t="s">
        <v>7</v>
      </c>
      <c r="C39" s="79" t="s">
        <v>996</v>
      </c>
      <c r="D39" s="4" t="s">
        <v>891</v>
      </c>
      <c r="E39" s="4" t="s">
        <v>1403</v>
      </c>
      <c r="F39" s="4" t="s">
        <v>2087</v>
      </c>
      <c r="G39" s="4" t="s">
        <v>346</v>
      </c>
      <c r="H39" s="60">
        <v>1.4268396097858254E-3</v>
      </c>
      <c r="I39" s="4" t="s">
        <v>512</v>
      </c>
    </row>
    <row r="40" spans="1:9" ht="15.75" thickBot="1" x14ac:dyDescent="0.3">
      <c r="A40" s="3">
        <v>15</v>
      </c>
      <c r="B40" s="120" t="s">
        <v>7</v>
      </c>
      <c r="C40" s="77" t="s">
        <v>14</v>
      </c>
      <c r="D40" s="3" t="s">
        <v>487</v>
      </c>
      <c r="E40" s="3" t="s">
        <v>891</v>
      </c>
      <c r="F40" s="3" t="s">
        <v>1102</v>
      </c>
      <c r="G40" s="3" t="s">
        <v>346</v>
      </c>
      <c r="H40" s="59">
        <v>1.2148067635510164E-3</v>
      </c>
      <c r="I40" s="3" t="s">
        <v>512</v>
      </c>
    </row>
    <row r="41" spans="1:9" ht="23.25" thickBot="1" x14ac:dyDescent="0.3">
      <c r="A41" s="4">
        <v>16</v>
      </c>
      <c r="B41" s="121" t="s">
        <v>7</v>
      </c>
      <c r="C41" s="78" t="s">
        <v>998</v>
      </c>
      <c r="D41" s="4" t="s">
        <v>892</v>
      </c>
      <c r="E41" s="4" t="s">
        <v>427</v>
      </c>
      <c r="F41" s="4" t="s">
        <v>2088</v>
      </c>
      <c r="G41" s="4" t="s">
        <v>346</v>
      </c>
      <c r="H41" s="60">
        <v>1.2747640029343488E-3</v>
      </c>
      <c r="I41" s="4" t="s">
        <v>1690</v>
      </c>
    </row>
    <row r="42" spans="1:9" ht="15.75" thickBot="1" x14ac:dyDescent="0.3">
      <c r="A42" s="3">
        <v>17</v>
      </c>
      <c r="B42" s="120" t="s">
        <v>7</v>
      </c>
      <c r="C42" s="77" t="s">
        <v>1000</v>
      </c>
      <c r="D42" s="3" t="s">
        <v>621</v>
      </c>
      <c r="E42" s="3" t="s">
        <v>454</v>
      </c>
      <c r="F42" s="3" t="s">
        <v>2089</v>
      </c>
      <c r="G42" s="3" t="s">
        <v>364</v>
      </c>
      <c r="H42" s="59">
        <v>3.48928091855304E-3</v>
      </c>
      <c r="I42" s="3" t="s">
        <v>574</v>
      </c>
    </row>
    <row r="43" spans="1:9" ht="15.75" thickBot="1" x14ac:dyDescent="0.3">
      <c r="A43" s="4">
        <v>18</v>
      </c>
      <c r="B43" s="121" t="s">
        <v>7</v>
      </c>
      <c r="C43" s="78" t="s">
        <v>1001</v>
      </c>
      <c r="D43" s="4" t="s">
        <v>1404</v>
      </c>
      <c r="E43" s="4" t="s">
        <v>1405</v>
      </c>
      <c r="F43" s="4" t="s">
        <v>2090</v>
      </c>
      <c r="G43" s="4" t="s">
        <v>355</v>
      </c>
      <c r="H43" s="123">
        <v>6.5361006864443315E-3</v>
      </c>
      <c r="I43" s="4" t="s">
        <v>479</v>
      </c>
    </row>
    <row r="44" spans="1:9" ht="15.75" thickBot="1" x14ac:dyDescent="0.3">
      <c r="A44" s="3">
        <v>19</v>
      </c>
      <c r="B44" s="120" t="s">
        <v>7</v>
      </c>
      <c r="C44" s="77" t="s">
        <v>997</v>
      </c>
      <c r="D44" s="3" t="s">
        <v>457</v>
      </c>
      <c r="E44" s="3" t="s">
        <v>1406</v>
      </c>
      <c r="F44" s="3" t="s">
        <v>2091</v>
      </c>
      <c r="G44" s="3" t="s">
        <v>2045</v>
      </c>
      <c r="H44" s="73">
        <v>2.2640137179174593E-2</v>
      </c>
      <c r="I44" s="3" t="s">
        <v>788</v>
      </c>
    </row>
    <row r="45" spans="1:9" ht="15.75" thickBot="1" x14ac:dyDescent="0.3">
      <c r="A45" s="4">
        <v>20</v>
      </c>
      <c r="B45" s="121" t="s">
        <v>7</v>
      </c>
      <c r="C45" s="78" t="s">
        <v>999</v>
      </c>
      <c r="D45" s="4" t="s">
        <v>367</v>
      </c>
      <c r="E45" s="4" t="s">
        <v>1407</v>
      </c>
      <c r="F45" s="4" t="s">
        <v>1407</v>
      </c>
      <c r="G45" s="4" t="s">
        <v>278</v>
      </c>
      <c r="H45" s="67">
        <v>-1.6439057531931377E-4</v>
      </c>
      <c r="I45" s="4" t="s">
        <v>550</v>
      </c>
    </row>
    <row r="46" spans="1:9" ht="15.75" thickBot="1" x14ac:dyDescent="0.3">
      <c r="A46" s="3">
        <v>21</v>
      </c>
      <c r="B46" s="120" t="s">
        <v>7</v>
      </c>
      <c r="C46" s="77" t="s">
        <v>1002</v>
      </c>
      <c r="D46" s="3" t="s">
        <v>445</v>
      </c>
      <c r="E46" s="3" t="s">
        <v>954</v>
      </c>
      <c r="F46" s="3" t="s">
        <v>2092</v>
      </c>
      <c r="G46" s="3" t="s">
        <v>346</v>
      </c>
      <c r="H46" s="59">
        <v>1.7985814844044222E-3</v>
      </c>
      <c r="I46" s="3" t="s">
        <v>2093</v>
      </c>
    </row>
    <row r="47" spans="1:9" ht="15.75" thickBot="1" x14ac:dyDescent="0.3">
      <c r="A47" s="4">
        <v>22</v>
      </c>
      <c r="B47" s="121" t="s">
        <v>7</v>
      </c>
      <c r="C47" s="78" t="s">
        <v>15</v>
      </c>
      <c r="D47" s="4" t="s">
        <v>893</v>
      </c>
      <c r="E47" s="4" t="s">
        <v>1408</v>
      </c>
      <c r="F47" s="4" t="s">
        <v>2094</v>
      </c>
      <c r="G47" s="4" t="s">
        <v>346</v>
      </c>
      <c r="H47" s="60">
        <v>2.1399166757553748E-3</v>
      </c>
      <c r="I47" s="4" t="s">
        <v>1410</v>
      </c>
    </row>
    <row r="48" spans="1:9" ht="15.75" thickBot="1" x14ac:dyDescent="0.3">
      <c r="A48" s="3">
        <v>23</v>
      </c>
      <c r="B48" s="120" t="s">
        <v>7</v>
      </c>
      <c r="C48" s="80" t="s">
        <v>1003</v>
      </c>
      <c r="D48" s="3" t="s">
        <v>517</v>
      </c>
      <c r="E48" s="3" t="s">
        <v>1409</v>
      </c>
      <c r="F48" s="3" t="s">
        <v>2095</v>
      </c>
      <c r="G48" s="3" t="s">
        <v>346</v>
      </c>
      <c r="H48" s="59">
        <v>2.3564020654243223E-3</v>
      </c>
      <c r="I48" s="3" t="s">
        <v>419</v>
      </c>
    </row>
    <row r="49" spans="1:9" ht="15.75" thickBot="1" x14ac:dyDescent="0.3">
      <c r="A49" s="4">
        <v>24</v>
      </c>
      <c r="B49" s="121" t="s">
        <v>7</v>
      </c>
      <c r="C49" s="78" t="s">
        <v>17</v>
      </c>
      <c r="D49" s="4" t="s">
        <v>894</v>
      </c>
      <c r="E49" s="4" t="s">
        <v>1411</v>
      </c>
      <c r="F49" s="4" t="s">
        <v>2096</v>
      </c>
      <c r="G49" s="4" t="s">
        <v>364</v>
      </c>
      <c r="H49" s="123">
        <v>5.0966876351614893E-3</v>
      </c>
      <c r="I49" s="4" t="s">
        <v>1310</v>
      </c>
    </row>
    <row r="50" spans="1:9" ht="15.75" thickBot="1" x14ac:dyDescent="0.3">
      <c r="A50" s="3">
        <v>25</v>
      </c>
      <c r="B50" s="120" t="s">
        <v>7</v>
      </c>
      <c r="C50" s="77" t="s">
        <v>13</v>
      </c>
      <c r="D50" s="3" t="s">
        <v>470</v>
      </c>
      <c r="E50" s="3" t="s">
        <v>1172</v>
      </c>
      <c r="F50" s="3" t="s">
        <v>2097</v>
      </c>
      <c r="G50" s="3" t="s">
        <v>299</v>
      </c>
      <c r="H50" s="73">
        <v>1.9087848113460613E-2</v>
      </c>
      <c r="I50" s="3" t="s">
        <v>751</v>
      </c>
    </row>
    <row r="51" spans="1:9" ht="15.75" thickBot="1" x14ac:dyDescent="0.3">
      <c r="A51" s="4">
        <v>26</v>
      </c>
      <c r="B51" s="121" t="s">
        <v>16</v>
      </c>
      <c r="C51" s="78" t="s">
        <v>19</v>
      </c>
      <c r="D51" s="4" t="s">
        <v>259</v>
      </c>
      <c r="E51" s="4" t="s">
        <v>1412</v>
      </c>
      <c r="F51" s="4" t="s">
        <v>2098</v>
      </c>
      <c r="G51" s="4" t="s">
        <v>346</v>
      </c>
      <c r="H51" s="60">
        <v>2.5541752905656112E-3</v>
      </c>
      <c r="I51" s="4" t="s">
        <v>403</v>
      </c>
    </row>
    <row r="52" spans="1:9" ht="15.75" thickBot="1" x14ac:dyDescent="0.3">
      <c r="A52" s="3">
        <v>27</v>
      </c>
      <c r="B52" s="120" t="s">
        <v>16</v>
      </c>
      <c r="C52" s="77" t="s">
        <v>18</v>
      </c>
      <c r="D52" s="3" t="s">
        <v>625</v>
      </c>
      <c r="E52" s="3" t="s">
        <v>1413</v>
      </c>
      <c r="F52" s="3" t="s">
        <v>1487</v>
      </c>
      <c r="G52" s="3" t="s">
        <v>306</v>
      </c>
      <c r="H52" s="73">
        <v>1.4273198181581069E-2</v>
      </c>
      <c r="I52" s="3" t="s">
        <v>333</v>
      </c>
    </row>
    <row r="53" spans="1:9" ht="23.25" thickBot="1" x14ac:dyDescent="0.3">
      <c r="A53" s="4">
        <v>28</v>
      </c>
      <c r="B53" s="121" t="s">
        <v>7</v>
      </c>
      <c r="C53" s="78" t="s">
        <v>1004</v>
      </c>
      <c r="D53" s="4" t="s">
        <v>471</v>
      </c>
      <c r="E53" s="4" t="s">
        <v>1414</v>
      </c>
      <c r="F53" s="4" t="s">
        <v>1414</v>
      </c>
      <c r="G53" s="4" t="s">
        <v>346</v>
      </c>
      <c r="H53" s="60">
        <v>1.49744758817829E-3</v>
      </c>
      <c r="I53" s="4" t="s">
        <v>1420</v>
      </c>
    </row>
    <row r="54" spans="1:9" ht="23.25" thickBot="1" x14ac:dyDescent="0.3">
      <c r="A54" s="3">
        <v>29</v>
      </c>
      <c r="B54" s="120" t="s">
        <v>16</v>
      </c>
      <c r="C54" s="77" t="s">
        <v>1006</v>
      </c>
      <c r="D54" s="3" t="s">
        <v>567</v>
      </c>
      <c r="E54" s="3" t="s">
        <v>635</v>
      </c>
      <c r="F54" s="3" t="s">
        <v>2099</v>
      </c>
      <c r="G54" s="3" t="s">
        <v>346</v>
      </c>
      <c r="H54" s="59">
        <v>2.965003238361969E-3</v>
      </c>
      <c r="I54" s="3" t="s">
        <v>335</v>
      </c>
    </row>
    <row r="55" spans="1:9" ht="15.75" thickBot="1" x14ac:dyDescent="0.3">
      <c r="A55" s="4">
        <v>30</v>
      </c>
      <c r="B55" s="121" t="s">
        <v>16</v>
      </c>
      <c r="C55" s="78" t="s">
        <v>1053</v>
      </c>
      <c r="D55" s="4" t="s">
        <v>567</v>
      </c>
      <c r="E55" s="4" t="s">
        <v>567</v>
      </c>
      <c r="F55" s="4" t="s">
        <v>2100</v>
      </c>
      <c r="G55" s="4" t="s">
        <v>346</v>
      </c>
      <c r="H55" s="60">
        <v>1.9252500160765011E-3</v>
      </c>
      <c r="I55" s="4" t="s">
        <v>1800</v>
      </c>
    </row>
    <row r="56" spans="1:9" ht="15.75" thickBot="1" x14ac:dyDescent="0.3">
      <c r="A56" s="3">
        <v>31</v>
      </c>
      <c r="B56" s="120" t="s">
        <v>22</v>
      </c>
      <c r="C56" s="77" t="s">
        <v>1012</v>
      </c>
      <c r="D56" s="3" t="s">
        <v>895</v>
      </c>
      <c r="E56" s="3" t="s">
        <v>472</v>
      </c>
      <c r="F56" s="3" t="s">
        <v>472</v>
      </c>
      <c r="G56" s="3" t="s">
        <v>278</v>
      </c>
      <c r="H56" s="65">
        <v>-1.6761111634971976E-3</v>
      </c>
      <c r="I56" s="3" t="s">
        <v>321</v>
      </c>
    </row>
    <row r="57" spans="1:9" ht="15.75" thickBot="1" x14ac:dyDescent="0.3">
      <c r="A57" s="4">
        <v>32</v>
      </c>
      <c r="B57" s="121" t="s">
        <v>16</v>
      </c>
      <c r="C57" s="78" t="s">
        <v>1007</v>
      </c>
      <c r="D57" s="4" t="s">
        <v>659</v>
      </c>
      <c r="E57" s="4" t="s">
        <v>1415</v>
      </c>
      <c r="F57" s="4" t="s">
        <v>2101</v>
      </c>
      <c r="G57" s="4" t="s">
        <v>346</v>
      </c>
      <c r="H57" s="60">
        <v>3.7183040645009892E-3</v>
      </c>
      <c r="I57" s="4" t="s">
        <v>272</v>
      </c>
    </row>
    <row r="58" spans="1:9" ht="15.75" thickBot="1" x14ac:dyDescent="0.3">
      <c r="A58" s="3">
        <v>33</v>
      </c>
      <c r="B58" s="120" t="s">
        <v>16</v>
      </c>
      <c r="C58" s="77" t="s">
        <v>1008</v>
      </c>
      <c r="D58" s="3" t="s">
        <v>597</v>
      </c>
      <c r="E58" s="3" t="s">
        <v>958</v>
      </c>
      <c r="F58" s="3" t="s">
        <v>421</v>
      </c>
      <c r="G58" s="3" t="s">
        <v>350</v>
      </c>
      <c r="H58" s="73">
        <v>1.7559318976842309E-2</v>
      </c>
      <c r="I58" s="3" t="s">
        <v>323</v>
      </c>
    </row>
    <row r="59" spans="1:9" ht="15.75" thickBot="1" x14ac:dyDescent="0.3">
      <c r="A59" s="4">
        <v>34</v>
      </c>
      <c r="B59" s="121" t="s">
        <v>16</v>
      </c>
      <c r="C59" s="79" t="s">
        <v>1005</v>
      </c>
      <c r="D59" s="4" t="s">
        <v>896</v>
      </c>
      <c r="E59" s="4" t="s">
        <v>302</v>
      </c>
      <c r="F59" s="4" t="s">
        <v>597</v>
      </c>
      <c r="G59" s="4" t="s">
        <v>364</v>
      </c>
      <c r="H59" s="123">
        <v>1.4563518295342989E-2</v>
      </c>
      <c r="I59" s="4" t="s">
        <v>273</v>
      </c>
    </row>
    <row r="60" spans="1:9" ht="15.75" thickBot="1" x14ac:dyDescent="0.3">
      <c r="A60" s="3">
        <v>35</v>
      </c>
      <c r="B60" s="120" t="s">
        <v>16</v>
      </c>
      <c r="C60" s="77" t="s">
        <v>1011</v>
      </c>
      <c r="D60" s="3" t="s">
        <v>647</v>
      </c>
      <c r="E60" s="3" t="s">
        <v>389</v>
      </c>
      <c r="F60" s="3" t="s">
        <v>302</v>
      </c>
      <c r="G60" s="3" t="s">
        <v>346</v>
      </c>
      <c r="H60" s="59">
        <v>4.7079848258228399E-3</v>
      </c>
      <c r="I60" s="3" t="s">
        <v>337</v>
      </c>
    </row>
    <row r="61" spans="1:9" ht="15.75" thickBot="1" x14ac:dyDescent="0.3">
      <c r="A61" s="4">
        <v>36</v>
      </c>
      <c r="B61" s="121" t="s">
        <v>7</v>
      </c>
      <c r="C61" s="78" t="s">
        <v>995</v>
      </c>
      <c r="D61" s="4" t="s">
        <v>897</v>
      </c>
      <c r="E61" s="4" t="s">
        <v>1021</v>
      </c>
      <c r="F61" s="4" t="s">
        <v>1021</v>
      </c>
      <c r="G61" s="4" t="s">
        <v>278</v>
      </c>
      <c r="H61" s="67">
        <v>-5.3034326909472922E-5</v>
      </c>
      <c r="I61" s="4" t="s">
        <v>344</v>
      </c>
    </row>
    <row r="62" spans="1:9" ht="15.75" thickBot="1" x14ac:dyDescent="0.3">
      <c r="A62" s="3">
        <v>37</v>
      </c>
      <c r="B62" s="120" t="s">
        <v>16</v>
      </c>
      <c r="C62" s="77" t="s">
        <v>20</v>
      </c>
      <c r="D62" s="3" t="s">
        <v>898</v>
      </c>
      <c r="E62" s="3" t="s">
        <v>898</v>
      </c>
      <c r="F62" s="3" t="s">
        <v>2102</v>
      </c>
      <c r="G62" s="3" t="s">
        <v>278</v>
      </c>
      <c r="H62" s="59">
        <v>2.4082646942129369E-3</v>
      </c>
      <c r="I62" s="3" t="s">
        <v>307</v>
      </c>
    </row>
    <row r="63" spans="1:9" ht="15.75" thickBot="1" x14ac:dyDescent="0.3">
      <c r="A63" s="4">
        <v>38</v>
      </c>
      <c r="B63" s="121" t="s">
        <v>16</v>
      </c>
      <c r="C63" s="78" t="s">
        <v>1009</v>
      </c>
      <c r="D63" s="4" t="s">
        <v>429</v>
      </c>
      <c r="E63" s="4" t="s">
        <v>882</v>
      </c>
      <c r="F63" s="4" t="s">
        <v>882</v>
      </c>
      <c r="G63" s="4" t="s">
        <v>278</v>
      </c>
      <c r="H63" s="60">
        <v>2.9763200370211966E-3</v>
      </c>
      <c r="I63" s="4" t="s">
        <v>309</v>
      </c>
    </row>
    <row r="64" spans="1:9" ht="15.75" thickBot="1" x14ac:dyDescent="0.3">
      <c r="A64" s="3">
        <v>39</v>
      </c>
      <c r="B64" s="120" t="s">
        <v>16</v>
      </c>
      <c r="C64" s="77" t="s">
        <v>21</v>
      </c>
      <c r="D64" s="3" t="s">
        <v>372</v>
      </c>
      <c r="E64" s="3" t="s">
        <v>372</v>
      </c>
      <c r="F64" s="3" t="s">
        <v>429</v>
      </c>
      <c r="G64" s="3" t="s">
        <v>278</v>
      </c>
      <c r="H64" s="59">
        <v>1.6772150215979204E-3</v>
      </c>
      <c r="I64" s="3" t="s">
        <v>309</v>
      </c>
    </row>
    <row r="65" spans="1:9" ht="15.75" thickBot="1" x14ac:dyDescent="0.3">
      <c r="A65" s="4">
        <v>40</v>
      </c>
      <c r="B65" s="121" t="s">
        <v>16</v>
      </c>
      <c r="C65" s="78" t="s">
        <v>1010</v>
      </c>
      <c r="D65" s="4" t="s">
        <v>373</v>
      </c>
      <c r="E65" s="4" t="s">
        <v>373</v>
      </c>
      <c r="F65" s="4" t="s">
        <v>373</v>
      </c>
      <c r="G65" s="4" t="s">
        <v>278</v>
      </c>
      <c r="H65" s="67">
        <v>-5.9553350517673289E-4</v>
      </c>
      <c r="I65" s="4" t="s">
        <v>296</v>
      </c>
    </row>
    <row r="66" spans="1:9" ht="15.75" thickBot="1" x14ac:dyDescent="0.3">
      <c r="A66" s="62"/>
      <c r="B66" s="63"/>
      <c r="C66" s="122" t="s">
        <v>1769</v>
      </c>
      <c r="D66" s="61" t="s">
        <v>1416</v>
      </c>
      <c r="E66" s="61" t="s">
        <v>2103</v>
      </c>
      <c r="F66" s="61" t="s">
        <v>2104</v>
      </c>
      <c r="G66" s="61" t="s">
        <v>1290</v>
      </c>
      <c r="H66" s="72">
        <v>1.3762721542156462E-2</v>
      </c>
    </row>
  </sheetData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FBF24-F9C7-4C80-956F-65153421C35F}">
  <dimension ref="A1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1" spans="1:8" x14ac:dyDescent="0.25">
      <c r="H1" s="68"/>
    </row>
    <row r="2" spans="1:8" ht="15.75" x14ac:dyDescent="0.25">
      <c r="A2" s="104" t="s">
        <v>241</v>
      </c>
      <c r="B2" s="104"/>
      <c r="C2" s="104"/>
      <c r="D2" s="104"/>
    </row>
    <row r="3" spans="1:8" x14ac:dyDescent="0.25">
      <c r="A3" s="37"/>
    </row>
    <row r="4" spans="1:8" x14ac:dyDescent="0.25">
      <c r="A4" s="14"/>
      <c r="B4" s="14"/>
      <c r="C4" s="14"/>
      <c r="D4" s="14"/>
      <c r="E4" s="14"/>
      <c r="F4" s="14"/>
      <c r="G4" s="14"/>
      <c r="H4" s="14"/>
    </row>
    <row r="5" spans="1:8" x14ac:dyDescent="0.25">
      <c r="A5" s="14"/>
      <c r="B5" s="14"/>
      <c r="C5" s="14"/>
      <c r="D5" s="14"/>
      <c r="E5" s="14"/>
      <c r="F5" s="14"/>
      <c r="G5" s="14"/>
      <c r="H5" s="14"/>
    </row>
    <row r="6" spans="1:8" x14ac:dyDescent="0.25">
      <c r="A6" s="14"/>
      <c r="B6" s="14"/>
      <c r="C6" s="14"/>
      <c r="D6" s="14"/>
      <c r="E6" s="14"/>
      <c r="F6" s="14"/>
      <c r="G6" s="14"/>
      <c r="H6" s="14"/>
    </row>
    <row r="7" spans="1:8" x14ac:dyDescent="0.25">
      <c r="A7" s="14"/>
      <c r="B7" s="14"/>
      <c r="C7" s="14"/>
      <c r="D7" s="14"/>
      <c r="E7" s="14"/>
      <c r="F7" s="14"/>
      <c r="G7" s="14"/>
      <c r="H7" s="14"/>
    </row>
    <row r="8" spans="1:8" x14ac:dyDescent="0.25">
      <c r="A8" s="14"/>
      <c r="B8" s="14"/>
      <c r="C8" s="14"/>
      <c r="D8" s="14"/>
      <c r="E8" s="14"/>
      <c r="F8" s="14"/>
      <c r="G8" s="14"/>
      <c r="H8" s="14"/>
    </row>
    <row r="9" spans="1:8" x14ac:dyDescent="0.25">
      <c r="A9" s="14"/>
      <c r="B9" s="14"/>
      <c r="C9" s="14"/>
      <c r="D9" s="14"/>
      <c r="E9" s="14"/>
      <c r="F9" s="14"/>
      <c r="G9" s="14"/>
      <c r="H9" s="14"/>
    </row>
    <row r="10" spans="1:8" x14ac:dyDescent="0.25">
      <c r="A10" s="14"/>
      <c r="B10" s="14"/>
      <c r="C10" s="14"/>
      <c r="D10" s="14"/>
      <c r="E10" s="14"/>
      <c r="F10" s="14"/>
      <c r="G10" s="14"/>
      <c r="H10" s="14"/>
    </row>
    <row r="11" spans="1:8" x14ac:dyDescent="0.25">
      <c r="A11" s="14"/>
      <c r="B11" s="14"/>
      <c r="C11" s="14"/>
      <c r="D11" s="14"/>
      <c r="E11" s="14"/>
      <c r="F11" s="14"/>
      <c r="G11" s="14"/>
      <c r="H11" s="14"/>
    </row>
    <row r="12" spans="1:8" x14ac:dyDescent="0.25">
      <c r="A12" s="14"/>
      <c r="B12" s="14"/>
      <c r="C12" s="14"/>
      <c r="D12" s="14"/>
      <c r="E12" s="14"/>
      <c r="F12" s="14"/>
      <c r="G12" s="14"/>
      <c r="H12" s="14"/>
    </row>
    <row r="13" spans="1:8" x14ac:dyDescent="0.25">
      <c r="A13" s="14"/>
      <c r="B13" s="14"/>
      <c r="C13" s="14"/>
      <c r="D13" s="14"/>
      <c r="E13" s="14"/>
      <c r="F13" s="14"/>
      <c r="G13" s="14"/>
      <c r="H13" s="14"/>
    </row>
    <row r="14" spans="1:8" x14ac:dyDescent="0.25">
      <c r="A14" s="14"/>
      <c r="B14" s="14"/>
      <c r="C14" s="14"/>
      <c r="D14" s="14"/>
      <c r="E14" s="14"/>
      <c r="F14" s="14"/>
      <c r="G14" s="14"/>
      <c r="H14" s="14"/>
    </row>
    <row r="15" spans="1:8" x14ac:dyDescent="0.25">
      <c r="A15" s="14"/>
      <c r="B15" s="14"/>
      <c r="C15" s="14"/>
      <c r="D15" s="14"/>
      <c r="E15" s="14"/>
      <c r="F15" s="14"/>
      <c r="G15" s="14"/>
      <c r="H15" s="14"/>
    </row>
    <row r="16" spans="1:8" x14ac:dyDescent="0.25">
      <c r="A16" s="14"/>
      <c r="B16" s="14"/>
      <c r="C16" s="14"/>
      <c r="D16" s="14"/>
      <c r="E16" s="14"/>
      <c r="F16" s="14"/>
      <c r="G16" s="14"/>
      <c r="H16" s="14"/>
    </row>
    <row r="17" spans="1:9" x14ac:dyDescent="0.25">
      <c r="A17" s="14"/>
      <c r="B17" s="14"/>
      <c r="C17" s="14"/>
      <c r="D17" s="14"/>
      <c r="E17" s="14"/>
      <c r="F17" s="14"/>
      <c r="G17" s="14"/>
      <c r="H17" s="14"/>
    </row>
    <row r="18" spans="1:9" x14ac:dyDescent="0.25">
      <c r="A18" s="14"/>
      <c r="B18" s="14"/>
      <c r="C18" s="14"/>
      <c r="D18" s="14"/>
      <c r="E18" s="14"/>
      <c r="F18" s="14"/>
      <c r="G18" s="14"/>
      <c r="H18" s="14"/>
    </row>
    <row r="22" spans="1:9" ht="15.75" x14ac:dyDescent="0.25">
      <c r="A22" s="104" t="s">
        <v>242</v>
      </c>
      <c r="B22" s="104"/>
      <c r="C22" s="104"/>
      <c r="D22" s="104"/>
      <c r="E22" s="104"/>
    </row>
    <row r="23" spans="1:9" ht="15.75" thickBot="1" x14ac:dyDescent="0.3">
      <c r="A23" s="51" t="s">
        <v>220</v>
      </c>
    </row>
    <row r="24" spans="1:9" ht="15" customHeight="1" thickBot="1" x14ac:dyDescent="0.3">
      <c r="G24" s="102" t="s">
        <v>1461</v>
      </c>
      <c r="H24" s="103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44621</v>
      </c>
      <c r="E25" s="2">
        <v>44652</v>
      </c>
      <c r="F25" s="2">
        <v>44682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3">
        <v>1</v>
      </c>
      <c r="B26" s="120" t="s">
        <v>7</v>
      </c>
      <c r="C26" s="77" t="s">
        <v>991</v>
      </c>
      <c r="D26" s="3" t="s">
        <v>900</v>
      </c>
      <c r="E26" s="3" t="s">
        <v>1417</v>
      </c>
      <c r="F26" s="3" t="s">
        <v>2105</v>
      </c>
      <c r="G26" s="3" t="s">
        <v>1678</v>
      </c>
      <c r="H26" s="57">
        <v>2.004483486137499E-2</v>
      </c>
      <c r="I26" s="3" t="s">
        <v>2106</v>
      </c>
    </row>
    <row r="27" spans="1:9" ht="15.75" thickBot="1" x14ac:dyDescent="0.3">
      <c r="A27" s="4">
        <v>2</v>
      </c>
      <c r="B27" s="121" t="s">
        <v>7</v>
      </c>
      <c r="C27" s="78" t="s">
        <v>10</v>
      </c>
      <c r="D27" s="4" t="s">
        <v>901</v>
      </c>
      <c r="E27" s="4" t="s">
        <v>1418</v>
      </c>
      <c r="F27" s="4" t="s">
        <v>2107</v>
      </c>
      <c r="G27" s="3" t="s">
        <v>374</v>
      </c>
      <c r="H27" s="60">
        <v>2.2039489611676505E-3</v>
      </c>
      <c r="I27" s="4" t="s">
        <v>1250</v>
      </c>
    </row>
    <row r="28" spans="1:9" ht="15.75" thickBot="1" x14ac:dyDescent="0.3">
      <c r="A28" s="3">
        <v>3</v>
      </c>
      <c r="B28" s="120" t="s">
        <v>7</v>
      </c>
      <c r="C28" s="77" t="s">
        <v>993</v>
      </c>
      <c r="D28" s="3" t="s">
        <v>782</v>
      </c>
      <c r="E28" s="3" t="s">
        <v>782</v>
      </c>
      <c r="F28" s="3" t="s">
        <v>782</v>
      </c>
      <c r="G28" s="169" t="s">
        <v>2144</v>
      </c>
      <c r="H28" s="123">
        <v>1.1607728315898189E-16</v>
      </c>
      <c r="I28" s="3" t="s">
        <v>2108</v>
      </c>
    </row>
    <row r="29" spans="1:9" ht="15.75" thickBot="1" x14ac:dyDescent="0.3">
      <c r="A29" s="4">
        <v>4</v>
      </c>
      <c r="B29" s="121" t="s">
        <v>7</v>
      </c>
      <c r="C29" s="79" t="s">
        <v>992</v>
      </c>
      <c r="D29" s="4" t="s">
        <v>906</v>
      </c>
      <c r="E29" s="4" t="s">
        <v>1423</v>
      </c>
      <c r="F29" s="4" t="s">
        <v>2109</v>
      </c>
      <c r="G29" s="4" t="s">
        <v>1558</v>
      </c>
      <c r="H29" s="58">
        <v>1.3513918433381358E-2</v>
      </c>
      <c r="I29" s="4" t="s">
        <v>1421</v>
      </c>
    </row>
    <row r="30" spans="1:9" ht="15.75" thickBot="1" x14ac:dyDescent="0.3">
      <c r="A30" s="3">
        <v>5</v>
      </c>
      <c r="B30" s="120" t="s">
        <v>7</v>
      </c>
      <c r="C30" s="77" t="s">
        <v>995</v>
      </c>
      <c r="D30" s="3" t="s">
        <v>902</v>
      </c>
      <c r="E30" s="3" t="s">
        <v>1419</v>
      </c>
      <c r="F30" s="3" t="s">
        <v>2110</v>
      </c>
      <c r="G30" s="3" t="s">
        <v>295</v>
      </c>
      <c r="H30" s="57">
        <v>6.7172162386243579E-3</v>
      </c>
      <c r="I30" s="3" t="s">
        <v>905</v>
      </c>
    </row>
    <row r="31" spans="1:9" ht="15.75" thickBot="1" x14ac:dyDescent="0.3">
      <c r="A31" s="4">
        <v>6</v>
      </c>
      <c r="B31" s="121" t="s">
        <v>7</v>
      </c>
      <c r="C31" s="78" t="s">
        <v>9</v>
      </c>
      <c r="D31" s="4" t="s">
        <v>904</v>
      </c>
      <c r="E31" s="4" t="s">
        <v>1422</v>
      </c>
      <c r="F31" s="4" t="s">
        <v>2110</v>
      </c>
      <c r="G31" s="4" t="s">
        <v>706</v>
      </c>
      <c r="H31" s="58">
        <v>8.9006607563321266E-3</v>
      </c>
      <c r="I31" s="4" t="s">
        <v>905</v>
      </c>
    </row>
    <row r="32" spans="1:9" ht="15.75" thickBot="1" x14ac:dyDescent="0.3">
      <c r="A32" s="3">
        <v>7</v>
      </c>
      <c r="B32" s="120" t="s">
        <v>7</v>
      </c>
      <c r="C32" s="77" t="s">
        <v>990</v>
      </c>
      <c r="D32" s="3" t="s">
        <v>907</v>
      </c>
      <c r="E32" s="3" t="s">
        <v>1424</v>
      </c>
      <c r="F32" s="3" t="s">
        <v>2111</v>
      </c>
      <c r="G32" s="3" t="s">
        <v>365</v>
      </c>
      <c r="H32" s="59">
        <v>1.9399088241954115E-3</v>
      </c>
      <c r="I32" s="3" t="s">
        <v>1256</v>
      </c>
    </row>
    <row r="33" spans="1:9" ht="15.75" thickBot="1" x14ac:dyDescent="0.3">
      <c r="A33" s="4">
        <v>8</v>
      </c>
      <c r="B33" s="121" t="s">
        <v>7</v>
      </c>
      <c r="C33" s="78" t="s">
        <v>11</v>
      </c>
      <c r="D33" s="4" t="s">
        <v>908</v>
      </c>
      <c r="E33" s="4" t="s">
        <v>1425</v>
      </c>
      <c r="F33" s="4" t="s">
        <v>2112</v>
      </c>
      <c r="G33" s="4" t="s">
        <v>374</v>
      </c>
      <c r="H33" s="60">
        <v>3.0664786595476514E-3</v>
      </c>
      <c r="I33" s="4" t="s">
        <v>1900</v>
      </c>
    </row>
    <row r="34" spans="1:9" ht="15.75" thickBot="1" x14ac:dyDescent="0.3">
      <c r="A34" s="3">
        <v>9</v>
      </c>
      <c r="B34" s="120" t="s">
        <v>7</v>
      </c>
      <c r="C34" s="77" t="s">
        <v>994</v>
      </c>
      <c r="D34" s="3" t="s">
        <v>909</v>
      </c>
      <c r="E34" s="3" t="s">
        <v>1427</v>
      </c>
      <c r="F34" s="3" t="s">
        <v>2113</v>
      </c>
      <c r="G34" s="3" t="s">
        <v>342</v>
      </c>
      <c r="H34" s="57">
        <v>6.8540353895037605E-3</v>
      </c>
      <c r="I34" s="3" t="s">
        <v>525</v>
      </c>
    </row>
    <row r="35" spans="1:9" ht="15.75" thickBot="1" x14ac:dyDescent="0.3">
      <c r="A35" s="4">
        <v>10</v>
      </c>
      <c r="B35" s="121" t="s">
        <v>7</v>
      </c>
      <c r="C35" s="78" t="s">
        <v>12</v>
      </c>
      <c r="D35" s="4" t="s">
        <v>910</v>
      </c>
      <c r="E35" s="4" t="s">
        <v>1428</v>
      </c>
      <c r="F35" s="4" t="s">
        <v>2114</v>
      </c>
      <c r="G35" s="4" t="s">
        <v>280</v>
      </c>
      <c r="H35" s="60">
        <v>2.9759459841192859E-3</v>
      </c>
      <c r="I35" s="4" t="s">
        <v>606</v>
      </c>
    </row>
    <row r="36" spans="1:9" ht="15.75" thickBot="1" x14ac:dyDescent="0.3">
      <c r="A36" s="3">
        <v>11</v>
      </c>
      <c r="B36" s="120" t="s">
        <v>7</v>
      </c>
      <c r="C36" s="77" t="s">
        <v>8</v>
      </c>
      <c r="D36" s="3" t="s">
        <v>911</v>
      </c>
      <c r="E36" s="3" t="s">
        <v>1333</v>
      </c>
      <c r="F36" s="3" t="s">
        <v>2115</v>
      </c>
      <c r="G36" s="3" t="s">
        <v>1616</v>
      </c>
      <c r="H36" s="57">
        <v>3.0251483143939519E-2</v>
      </c>
      <c r="I36" s="3" t="s">
        <v>2116</v>
      </c>
    </row>
    <row r="37" spans="1:9" ht="15.75" thickBot="1" x14ac:dyDescent="0.3">
      <c r="A37" s="4">
        <v>12</v>
      </c>
      <c r="B37" s="121" t="s">
        <v>7</v>
      </c>
      <c r="C37" s="78" t="s">
        <v>13</v>
      </c>
      <c r="D37" s="4" t="s">
        <v>913</v>
      </c>
      <c r="E37" s="4" t="s">
        <v>1430</v>
      </c>
      <c r="F37" s="4" t="s">
        <v>2117</v>
      </c>
      <c r="G37" s="4" t="s">
        <v>374</v>
      </c>
      <c r="H37" s="60">
        <v>4.4077524539981056E-3</v>
      </c>
      <c r="I37" s="4" t="s">
        <v>1111</v>
      </c>
    </row>
    <row r="38" spans="1:9" ht="15.75" thickBot="1" x14ac:dyDescent="0.3">
      <c r="A38" s="3">
        <v>13</v>
      </c>
      <c r="B38" s="120" t="s">
        <v>7</v>
      </c>
      <c r="C38" s="77" t="s">
        <v>999</v>
      </c>
      <c r="D38" s="3" t="s">
        <v>915</v>
      </c>
      <c r="E38" s="3" t="s">
        <v>915</v>
      </c>
      <c r="F38" s="3" t="s">
        <v>915</v>
      </c>
      <c r="G38" s="3" t="s">
        <v>278</v>
      </c>
      <c r="H38" s="73">
        <v>0</v>
      </c>
      <c r="I38" s="3" t="s">
        <v>1495</v>
      </c>
    </row>
    <row r="39" spans="1:9" ht="15.75" thickBot="1" x14ac:dyDescent="0.3">
      <c r="A39" s="4">
        <v>14</v>
      </c>
      <c r="B39" s="121" t="s">
        <v>7</v>
      </c>
      <c r="C39" s="79" t="s">
        <v>996</v>
      </c>
      <c r="D39" s="4" t="s">
        <v>916</v>
      </c>
      <c r="E39" s="4" t="s">
        <v>1432</v>
      </c>
      <c r="F39" s="4" t="s">
        <v>2118</v>
      </c>
      <c r="G39" s="4" t="s">
        <v>1283</v>
      </c>
      <c r="H39" s="58">
        <v>8.7037039325770834E-3</v>
      </c>
      <c r="I39" s="4" t="s">
        <v>475</v>
      </c>
    </row>
    <row r="40" spans="1:9" ht="15.75" thickBot="1" x14ac:dyDescent="0.3">
      <c r="A40" s="3">
        <v>15</v>
      </c>
      <c r="B40" s="120" t="s">
        <v>7</v>
      </c>
      <c r="C40" s="77" t="s">
        <v>38</v>
      </c>
      <c r="D40" s="3" t="s">
        <v>917</v>
      </c>
      <c r="E40" s="3" t="s">
        <v>1433</v>
      </c>
      <c r="F40" s="3" t="s">
        <v>2119</v>
      </c>
      <c r="G40" s="3" t="s">
        <v>1283</v>
      </c>
      <c r="H40" s="57">
        <v>8.8457675231174617E-3</v>
      </c>
      <c r="I40" s="3" t="s">
        <v>1085</v>
      </c>
    </row>
    <row r="41" spans="1:9" ht="15.75" thickBot="1" x14ac:dyDescent="0.3">
      <c r="A41" s="4">
        <v>16</v>
      </c>
      <c r="B41" s="121" t="s">
        <v>7</v>
      </c>
      <c r="C41" s="78" t="s">
        <v>14</v>
      </c>
      <c r="D41" s="4" t="s">
        <v>918</v>
      </c>
      <c r="E41" s="4" t="s">
        <v>1434</v>
      </c>
      <c r="F41" s="4" t="s">
        <v>2120</v>
      </c>
      <c r="G41" s="4" t="s">
        <v>280</v>
      </c>
      <c r="H41" s="60">
        <v>4.2270089179616771E-3</v>
      </c>
      <c r="I41" s="4" t="s">
        <v>2121</v>
      </c>
    </row>
    <row r="42" spans="1:9" ht="15.75" thickBot="1" x14ac:dyDescent="0.3">
      <c r="A42" s="3">
        <v>17</v>
      </c>
      <c r="B42" s="120" t="s">
        <v>7</v>
      </c>
      <c r="C42" s="77" t="s">
        <v>997</v>
      </c>
      <c r="D42" s="3" t="s">
        <v>920</v>
      </c>
      <c r="E42" s="3" t="s">
        <v>1435</v>
      </c>
      <c r="F42" s="3" t="s">
        <v>2122</v>
      </c>
      <c r="G42" s="3" t="s">
        <v>1827</v>
      </c>
      <c r="H42" s="57">
        <v>2.2574179915911641E-2</v>
      </c>
      <c r="I42" s="3" t="s">
        <v>1599</v>
      </c>
    </row>
    <row r="43" spans="1:9" ht="15.75" thickBot="1" x14ac:dyDescent="0.3">
      <c r="A43" s="4">
        <v>18</v>
      </c>
      <c r="B43" s="121" t="s">
        <v>7</v>
      </c>
      <c r="C43" s="78" t="s">
        <v>1051</v>
      </c>
      <c r="D43" s="4" t="s">
        <v>919</v>
      </c>
      <c r="E43" s="4" t="s">
        <v>1437</v>
      </c>
      <c r="F43" s="4" t="s">
        <v>1036</v>
      </c>
      <c r="G43" s="4" t="s">
        <v>834</v>
      </c>
      <c r="H43" s="58">
        <v>4.0675703712996697E-2</v>
      </c>
      <c r="I43" s="4" t="s">
        <v>2123</v>
      </c>
    </row>
    <row r="44" spans="1:9" ht="15.75" thickBot="1" x14ac:dyDescent="0.3">
      <c r="A44" s="3">
        <v>19</v>
      </c>
      <c r="B44" s="120" t="s">
        <v>7</v>
      </c>
      <c r="C44" s="77" t="s">
        <v>1000</v>
      </c>
      <c r="D44" s="3" t="s">
        <v>921</v>
      </c>
      <c r="E44" s="3" t="s">
        <v>1438</v>
      </c>
      <c r="F44" s="3" t="s">
        <v>2124</v>
      </c>
      <c r="G44" s="3" t="s">
        <v>297</v>
      </c>
      <c r="H44" s="59">
        <v>3.7527733379931223E-3</v>
      </c>
      <c r="I44" s="3" t="s">
        <v>2125</v>
      </c>
    </row>
    <row r="45" spans="1:9" ht="23.25" thickBot="1" x14ac:dyDescent="0.3">
      <c r="A45" s="4">
        <v>20</v>
      </c>
      <c r="B45" s="121" t="s">
        <v>7</v>
      </c>
      <c r="C45" s="78" t="s">
        <v>998</v>
      </c>
      <c r="D45" s="4" t="s">
        <v>922</v>
      </c>
      <c r="E45" s="4" t="s">
        <v>1439</v>
      </c>
      <c r="F45" s="4" t="s">
        <v>2126</v>
      </c>
      <c r="G45" s="4" t="s">
        <v>375</v>
      </c>
      <c r="H45" s="58">
        <v>8.2816430363058871E-3</v>
      </c>
      <c r="I45" s="4" t="s">
        <v>2127</v>
      </c>
    </row>
    <row r="46" spans="1:9" ht="15.75" thickBot="1" x14ac:dyDescent="0.3">
      <c r="A46" s="3">
        <v>21</v>
      </c>
      <c r="B46" s="120" t="s">
        <v>7</v>
      </c>
      <c r="C46" s="77" t="s">
        <v>1052</v>
      </c>
      <c r="D46" s="3" t="s">
        <v>923</v>
      </c>
      <c r="E46" s="3" t="s">
        <v>1440</v>
      </c>
      <c r="F46" s="3" t="s">
        <v>2128</v>
      </c>
      <c r="G46" s="3" t="s">
        <v>753</v>
      </c>
      <c r="H46" s="57">
        <v>7.571297073390151E-3</v>
      </c>
      <c r="I46" s="3" t="s">
        <v>501</v>
      </c>
    </row>
    <row r="47" spans="1:9" ht="15.75" thickBot="1" x14ac:dyDescent="0.3">
      <c r="A47" s="4">
        <v>22</v>
      </c>
      <c r="B47" s="121" t="s">
        <v>7</v>
      </c>
      <c r="C47" s="78" t="s">
        <v>17</v>
      </c>
      <c r="D47" s="4" t="s">
        <v>924</v>
      </c>
      <c r="E47" s="4" t="s">
        <v>1195</v>
      </c>
      <c r="F47" s="4" t="s">
        <v>2129</v>
      </c>
      <c r="G47" s="4" t="s">
        <v>346</v>
      </c>
      <c r="H47" s="60">
        <v>7.3036048512169357E-4</v>
      </c>
      <c r="I47" s="4" t="s">
        <v>1811</v>
      </c>
    </row>
    <row r="48" spans="1:9" ht="15.75" thickBot="1" x14ac:dyDescent="0.3">
      <c r="A48" s="3">
        <v>23</v>
      </c>
      <c r="B48" s="120" t="s">
        <v>16</v>
      </c>
      <c r="C48" s="77" t="s">
        <v>1053</v>
      </c>
      <c r="D48" s="3" t="s">
        <v>925</v>
      </c>
      <c r="E48" s="3" t="s">
        <v>1441</v>
      </c>
      <c r="F48" s="3" t="s">
        <v>2130</v>
      </c>
      <c r="G48" s="3" t="s">
        <v>364</v>
      </c>
      <c r="H48" s="59">
        <v>2.8920373200848662E-3</v>
      </c>
      <c r="I48" s="3" t="s">
        <v>1949</v>
      </c>
    </row>
    <row r="49" spans="1:9" ht="15.75" thickBot="1" x14ac:dyDescent="0.3">
      <c r="A49" s="4">
        <v>24</v>
      </c>
      <c r="B49" s="121" t="s">
        <v>7</v>
      </c>
      <c r="C49" s="78" t="s">
        <v>15</v>
      </c>
      <c r="D49" s="4" t="s">
        <v>619</v>
      </c>
      <c r="E49" s="4" t="s">
        <v>1442</v>
      </c>
      <c r="F49" s="4" t="s">
        <v>2131</v>
      </c>
      <c r="G49" s="4" t="s">
        <v>297</v>
      </c>
      <c r="H49" s="58">
        <v>7.8229242495501776E-3</v>
      </c>
      <c r="I49" s="4" t="s">
        <v>1310</v>
      </c>
    </row>
    <row r="50" spans="1:9" ht="15.75" thickBot="1" x14ac:dyDescent="0.3">
      <c r="A50" s="3">
        <v>25</v>
      </c>
      <c r="B50" s="120" t="s">
        <v>7</v>
      </c>
      <c r="C50" s="77" t="s">
        <v>1001</v>
      </c>
      <c r="D50" s="3" t="s">
        <v>1443</v>
      </c>
      <c r="E50" s="3" t="s">
        <v>1444</v>
      </c>
      <c r="F50" s="3" t="s">
        <v>1403</v>
      </c>
      <c r="G50" s="3" t="s">
        <v>297</v>
      </c>
      <c r="H50" s="57">
        <v>8.0382306204178581E-3</v>
      </c>
      <c r="I50" s="3" t="s">
        <v>1310</v>
      </c>
    </row>
    <row r="51" spans="1:9" ht="15.75" thickBot="1" x14ac:dyDescent="0.3">
      <c r="A51" s="4">
        <v>26</v>
      </c>
      <c r="B51" s="121" t="s">
        <v>7</v>
      </c>
      <c r="C51" s="78" t="s">
        <v>1002</v>
      </c>
      <c r="D51" s="4" t="s">
        <v>926</v>
      </c>
      <c r="E51" s="4" t="s">
        <v>1445</v>
      </c>
      <c r="F51" s="4" t="s">
        <v>2132</v>
      </c>
      <c r="G51" s="4" t="s">
        <v>280</v>
      </c>
      <c r="H51" s="58">
        <v>1.1732542614746259E-2</v>
      </c>
      <c r="I51" s="4" t="s">
        <v>268</v>
      </c>
    </row>
    <row r="52" spans="1:9" ht="15.75" thickBot="1" x14ac:dyDescent="0.3">
      <c r="A52" s="3">
        <v>27</v>
      </c>
      <c r="B52" s="120" t="s">
        <v>16</v>
      </c>
      <c r="C52" s="77" t="s">
        <v>18</v>
      </c>
      <c r="D52" s="3" t="s">
        <v>927</v>
      </c>
      <c r="E52" s="3" t="s">
        <v>1445</v>
      </c>
      <c r="F52" s="3" t="s">
        <v>2133</v>
      </c>
      <c r="G52" s="3" t="s">
        <v>297</v>
      </c>
      <c r="H52" s="57">
        <v>8.7192254279185675E-3</v>
      </c>
      <c r="I52" s="3" t="s">
        <v>268</v>
      </c>
    </row>
    <row r="53" spans="1:9" ht="15.75" thickBot="1" x14ac:dyDescent="0.3">
      <c r="A53" s="4">
        <v>28</v>
      </c>
      <c r="B53" s="121" t="s">
        <v>7</v>
      </c>
      <c r="C53" s="79" t="s">
        <v>1003</v>
      </c>
      <c r="D53" s="4" t="s">
        <v>928</v>
      </c>
      <c r="E53" s="4" t="s">
        <v>1446</v>
      </c>
      <c r="F53" s="4" t="s">
        <v>2134</v>
      </c>
      <c r="G53" s="4" t="s">
        <v>350</v>
      </c>
      <c r="H53" s="60">
        <v>4.5116622357920097E-3</v>
      </c>
      <c r="I53" s="4" t="s">
        <v>378</v>
      </c>
    </row>
    <row r="54" spans="1:9" ht="23.25" thickBot="1" x14ac:dyDescent="0.3">
      <c r="A54" s="3">
        <v>29</v>
      </c>
      <c r="B54" s="120" t="s">
        <v>7</v>
      </c>
      <c r="C54" s="77" t="s">
        <v>1004</v>
      </c>
      <c r="D54" s="3" t="s">
        <v>929</v>
      </c>
      <c r="E54" s="3" t="s">
        <v>407</v>
      </c>
      <c r="F54" s="3" t="s">
        <v>2135</v>
      </c>
      <c r="G54" s="3" t="s">
        <v>355</v>
      </c>
      <c r="H54" s="57">
        <v>7.1891040514596664E-3</v>
      </c>
      <c r="I54" s="3" t="s">
        <v>261</v>
      </c>
    </row>
    <row r="55" spans="1:9" ht="15.75" thickBot="1" x14ac:dyDescent="0.3">
      <c r="A55" s="4">
        <v>30</v>
      </c>
      <c r="B55" s="121" t="s">
        <v>16</v>
      </c>
      <c r="C55" s="78" t="s">
        <v>1010</v>
      </c>
      <c r="D55" s="4" t="s">
        <v>899</v>
      </c>
      <c r="E55" s="4" t="s">
        <v>622</v>
      </c>
      <c r="F55" s="4" t="s">
        <v>2136</v>
      </c>
      <c r="G55" s="4" t="s">
        <v>364</v>
      </c>
      <c r="H55" s="60">
        <v>4.1452983823185002E-3</v>
      </c>
      <c r="I55" s="4" t="s">
        <v>352</v>
      </c>
    </row>
    <row r="56" spans="1:9" ht="15.75" thickBot="1" x14ac:dyDescent="0.3">
      <c r="A56" s="3">
        <v>31</v>
      </c>
      <c r="B56" s="120" t="s">
        <v>16</v>
      </c>
      <c r="C56" s="80" t="s">
        <v>1005</v>
      </c>
      <c r="D56" s="3" t="s">
        <v>393</v>
      </c>
      <c r="E56" s="3" t="s">
        <v>493</v>
      </c>
      <c r="F56" s="3" t="s">
        <v>622</v>
      </c>
      <c r="G56" s="3" t="s">
        <v>355</v>
      </c>
      <c r="H56" s="57">
        <v>8.5851372305914449E-3</v>
      </c>
      <c r="I56" s="3" t="s">
        <v>352</v>
      </c>
    </row>
    <row r="57" spans="1:9" ht="15.75" thickBot="1" x14ac:dyDescent="0.3">
      <c r="A57" s="4">
        <v>32</v>
      </c>
      <c r="B57" s="121" t="s">
        <v>16</v>
      </c>
      <c r="C57" s="78" t="s">
        <v>19</v>
      </c>
      <c r="D57" s="4" t="s">
        <v>930</v>
      </c>
      <c r="E57" s="4" t="s">
        <v>1447</v>
      </c>
      <c r="F57" s="4" t="s">
        <v>2137</v>
      </c>
      <c r="G57" s="4" t="s">
        <v>346</v>
      </c>
      <c r="H57" s="60">
        <v>2.1731998493207359E-3</v>
      </c>
      <c r="I57" s="4" t="s">
        <v>703</v>
      </c>
    </row>
    <row r="58" spans="1:9" ht="15.75" thickBot="1" x14ac:dyDescent="0.3">
      <c r="A58" s="3">
        <v>33</v>
      </c>
      <c r="B58" s="120" t="s">
        <v>16</v>
      </c>
      <c r="C58" s="77" t="s">
        <v>1007</v>
      </c>
      <c r="D58" s="3" t="s">
        <v>361</v>
      </c>
      <c r="E58" s="3" t="s">
        <v>331</v>
      </c>
      <c r="F58" s="3" t="s">
        <v>2138</v>
      </c>
      <c r="G58" s="3" t="s">
        <v>299</v>
      </c>
      <c r="H58" s="57">
        <v>1.5715854574730907E-2</v>
      </c>
      <c r="I58" s="3" t="s">
        <v>290</v>
      </c>
    </row>
    <row r="59" spans="1:9" ht="15.75" thickBot="1" x14ac:dyDescent="0.3">
      <c r="A59" s="4">
        <v>34</v>
      </c>
      <c r="B59" s="121" t="s">
        <v>16</v>
      </c>
      <c r="C59" s="78" t="s">
        <v>21</v>
      </c>
      <c r="D59" s="4" t="s">
        <v>931</v>
      </c>
      <c r="E59" s="4" t="s">
        <v>1448</v>
      </c>
      <c r="F59" s="4" t="s">
        <v>585</v>
      </c>
      <c r="G59" s="4" t="s">
        <v>350</v>
      </c>
      <c r="H59" s="58">
        <v>7.9336677197043778E-3</v>
      </c>
      <c r="I59" s="4" t="s">
        <v>1330</v>
      </c>
    </row>
    <row r="60" spans="1:9" ht="15.75" thickBot="1" x14ac:dyDescent="0.3">
      <c r="A60" s="3">
        <v>35</v>
      </c>
      <c r="B60" s="120" t="s">
        <v>16</v>
      </c>
      <c r="C60" s="77" t="s">
        <v>1009</v>
      </c>
      <c r="D60" s="3" t="s">
        <v>470</v>
      </c>
      <c r="E60" s="3" t="s">
        <v>1449</v>
      </c>
      <c r="F60" s="3" t="s">
        <v>805</v>
      </c>
      <c r="G60" s="3" t="s">
        <v>346</v>
      </c>
      <c r="H60" s="59">
        <v>2.155814602925439E-3</v>
      </c>
      <c r="I60" s="3" t="s">
        <v>1046</v>
      </c>
    </row>
    <row r="61" spans="1:9" ht="15.75" thickBot="1" x14ac:dyDescent="0.3">
      <c r="A61" s="4">
        <v>36</v>
      </c>
      <c r="B61" s="121" t="s">
        <v>16</v>
      </c>
      <c r="C61" s="78" t="s">
        <v>1008</v>
      </c>
      <c r="D61" s="4" t="s">
        <v>398</v>
      </c>
      <c r="E61" s="4" t="s">
        <v>398</v>
      </c>
      <c r="F61" s="4" t="s">
        <v>398</v>
      </c>
      <c r="G61" s="4" t="s">
        <v>278</v>
      </c>
      <c r="H61" s="123">
        <v>0</v>
      </c>
      <c r="I61" s="4" t="s">
        <v>1046</v>
      </c>
    </row>
    <row r="62" spans="1:9" ht="15.75" thickBot="1" x14ac:dyDescent="0.3">
      <c r="A62" s="3">
        <v>37</v>
      </c>
      <c r="B62" s="120" t="s">
        <v>16</v>
      </c>
      <c r="C62" s="77" t="s">
        <v>20</v>
      </c>
      <c r="D62" s="3" t="s">
        <v>932</v>
      </c>
      <c r="E62" s="3" t="s">
        <v>1258</v>
      </c>
      <c r="F62" s="3" t="s">
        <v>2139</v>
      </c>
      <c r="G62" s="3" t="s">
        <v>308</v>
      </c>
      <c r="H62" s="59">
        <v>4.7910836749740079E-3</v>
      </c>
      <c r="I62" s="3" t="s">
        <v>275</v>
      </c>
    </row>
    <row r="63" spans="1:9" ht="23.25" thickBot="1" x14ac:dyDescent="0.3">
      <c r="A63" s="4">
        <v>38</v>
      </c>
      <c r="B63" s="121" t="s">
        <v>16</v>
      </c>
      <c r="C63" s="78" t="s">
        <v>1006</v>
      </c>
      <c r="D63" s="4" t="s">
        <v>771</v>
      </c>
      <c r="E63" s="4" t="s">
        <v>1450</v>
      </c>
      <c r="F63" s="4" t="s">
        <v>932</v>
      </c>
      <c r="G63" s="4" t="s">
        <v>342</v>
      </c>
      <c r="H63" s="58">
        <v>0.1062614290780025</v>
      </c>
      <c r="I63" s="4" t="s">
        <v>275</v>
      </c>
    </row>
    <row r="64" spans="1:9" ht="15.75" thickBot="1" x14ac:dyDescent="0.3">
      <c r="A64" s="3">
        <v>39</v>
      </c>
      <c r="B64" s="120" t="s">
        <v>16</v>
      </c>
      <c r="C64" s="77" t="s">
        <v>1011</v>
      </c>
      <c r="D64" s="3" t="s">
        <v>379</v>
      </c>
      <c r="E64" s="3" t="s">
        <v>292</v>
      </c>
      <c r="F64" s="3" t="s">
        <v>2140</v>
      </c>
      <c r="G64" s="3" t="s">
        <v>308</v>
      </c>
      <c r="H64" s="57">
        <v>7.2458430980713818E-3</v>
      </c>
      <c r="I64" s="3" t="s">
        <v>275</v>
      </c>
    </row>
    <row r="65" spans="1:9" ht="15.75" thickBot="1" x14ac:dyDescent="0.3">
      <c r="A65" s="4">
        <v>40</v>
      </c>
      <c r="B65" s="121" t="s">
        <v>22</v>
      </c>
      <c r="C65" s="78" t="s">
        <v>1012</v>
      </c>
      <c r="D65" s="4" t="s">
        <v>933</v>
      </c>
      <c r="E65" s="4" t="s">
        <v>1451</v>
      </c>
      <c r="F65" s="4" t="s">
        <v>2009</v>
      </c>
      <c r="G65" s="4" t="s">
        <v>346</v>
      </c>
      <c r="H65" s="58">
        <v>1.8499764676245683E-2</v>
      </c>
      <c r="I65" s="4" t="s">
        <v>357</v>
      </c>
    </row>
    <row r="66" spans="1:9" ht="15.75" thickBot="1" x14ac:dyDescent="0.3">
      <c r="A66" s="62"/>
      <c r="B66" s="63"/>
      <c r="C66" s="122" t="s">
        <v>1769</v>
      </c>
      <c r="D66" s="61" t="s">
        <v>1452</v>
      </c>
      <c r="E66" s="61" t="s">
        <v>2141</v>
      </c>
      <c r="F66" s="61" t="s">
        <v>2142</v>
      </c>
      <c r="G66" s="61" t="s">
        <v>2143</v>
      </c>
      <c r="H66" s="72">
        <v>9.0325839428783868E-3</v>
      </c>
    </row>
  </sheetData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5E516-EE86-4585-B297-505B199B6FD1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4" t="s">
        <v>249</v>
      </c>
      <c r="B2" s="104"/>
      <c r="C2" s="104"/>
      <c r="D2" s="104"/>
    </row>
    <row r="23" spans="1:9" ht="15.75" x14ac:dyDescent="0.25">
      <c r="A23" s="104" t="s">
        <v>243</v>
      </c>
      <c r="B23" s="104"/>
      <c r="C23" s="104"/>
      <c r="D23" s="104"/>
      <c r="E23" s="104"/>
    </row>
    <row r="24" spans="1:9" x14ac:dyDescent="0.25">
      <c r="A24" s="51" t="s">
        <v>220</v>
      </c>
    </row>
    <row r="25" spans="1:9" s="55" customFormat="1" ht="15" customHeight="1" x14ac:dyDescent="0.25">
      <c r="A25"/>
      <c r="B25"/>
      <c r="C25"/>
      <c r="D25"/>
      <c r="E25"/>
      <c r="F25" s="106" t="s">
        <v>1461</v>
      </c>
      <c r="G25" s="106"/>
      <c r="H25" s="106"/>
      <c r="I25"/>
    </row>
    <row r="26" spans="1:9" s="55" customFormat="1" x14ac:dyDescent="0.25">
      <c r="A26" s="87" t="s">
        <v>125</v>
      </c>
      <c r="B26" s="87" t="s">
        <v>124</v>
      </c>
      <c r="C26" s="87" t="s">
        <v>552</v>
      </c>
      <c r="D26" s="87" t="s">
        <v>1379</v>
      </c>
      <c r="E26" s="87" t="s">
        <v>1564</v>
      </c>
      <c r="F26" s="87" t="s">
        <v>4</v>
      </c>
      <c r="G26" s="87" t="s">
        <v>5</v>
      </c>
      <c r="H26" s="87" t="s">
        <v>72</v>
      </c>
      <c r="I26" s="87" t="s">
        <v>6</v>
      </c>
    </row>
    <row r="27" spans="1:9" ht="33.75" x14ac:dyDescent="0.25">
      <c r="A27" s="8" t="s">
        <v>123</v>
      </c>
      <c r="B27" s="8" t="s">
        <v>122</v>
      </c>
      <c r="C27" s="13">
        <v>341.61469124000007</v>
      </c>
      <c r="D27" s="13">
        <v>460.53702063000003</v>
      </c>
      <c r="E27" s="13">
        <v>585.48450866999997</v>
      </c>
      <c r="F27" s="13">
        <v>124.9474880399999</v>
      </c>
      <c r="G27" s="12">
        <v>0.27130823895346284</v>
      </c>
      <c r="H27" s="12">
        <v>0.26358658508205185</v>
      </c>
      <c r="I27" s="12">
        <v>0.91257790141555517</v>
      </c>
    </row>
    <row r="28" spans="1:9" ht="22.5" x14ac:dyDescent="0.25">
      <c r="A28" s="8" t="s">
        <v>121</v>
      </c>
      <c r="B28" s="8" t="s">
        <v>120</v>
      </c>
      <c r="C28" s="13">
        <v>1.8680117700000003</v>
      </c>
      <c r="D28" s="13">
        <v>2.5668049999999996</v>
      </c>
      <c r="E28" s="13">
        <v>3.29704679</v>
      </c>
      <c r="F28" s="13">
        <v>0.73024179000000056</v>
      </c>
      <c r="G28" s="12">
        <v>0.28449445516897492</v>
      </c>
      <c r="H28" s="12">
        <v>0.29043002914018656</v>
      </c>
      <c r="I28" s="12">
        <v>5.1390122128456978E-3</v>
      </c>
    </row>
    <row r="29" spans="1:9" ht="22.5" x14ac:dyDescent="0.25">
      <c r="A29" s="8" t="s">
        <v>119</v>
      </c>
      <c r="B29" s="8" t="s">
        <v>118</v>
      </c>
      <c r="C29" s="13">
        <v>0.36917628000000002</v>
      </c>
      <c r="D29" s="13">
        <v>0.61052519000000005</v>
      </c>
      <c r="E29" s="13">
        <v>0.89188966000000003</v>
      </c>
      <c r="F29" s="13">
        <v>0.28136446999999998</v>
      </c>
      <c r="G29" s="12">
        <v>0.4608564472171901</v>
      </c>
      <c r="H29" s="12">
        <v>0.52391965947454389</v>
      </c>
      <c r="I29" s="12">
        <v>1.3901628175712959E-3</v>
      </c>
    </row>
    <row r="30" spans="1:9" ht="22.5" x14ac:dyDescent="0.25">
      <c r="A30" s="8" t="s">
        <v>117</v>
      </c>
      <c r="B30" s="8" t="s">
        <v>116</v>
      </c>
      <c r="C30" s="13">
        <v>6.8360274599999986</v>
      </c>
      <c r="D30" s="13">
        <v>9.2352983599999998</v>
      </c>
      <c r="E30" s="13">
        <v>11.744117900000001</v>
      </c>
      <c r="F30" s="13">
        <v>2.5088195400000011</v>
      </c>
      <c r="G30" s="12">
        <v>0.27165549419239349</v>
      </c>
      <c r="H30" s="12">
        <v>0.26543965191470315</v>
      </c>
      <c r="I30" s="12">
        <v>1.8305219537754807E-2</v>
      </c>
    </row>
    <row r="31" spans="1:9" ht="22.5" x14ac:dyDescent="0.25">
      <c r="A31" s="8" t="s">
        <v>115</v>
      </c>
      <c r="B31" s="8" t="s">
        <v>114</v>
      </c>
      <c r="C31" s="13">
        <v>1.5742395200000001</v>
      </c>
      <c r="D31" s="13">
        <v>2.1938228099999999</v>
      </c>
      <c r="E31" s="13">
        <v>2.7188573200000001</v>
      </c>
      <c r="F31" s="13">
        <v>0.52503451000000023</v>
      </c>
      <c r="G31" s="12">
        <v>0.23932402726727062</v>
      </c>
      <c r="H31" s="12">
        <v>0.23764232176218097</v>
      </c>
      <c r="I31" s="12">
        <v>4.2378048788518788E-3</v>
      </c>
    </row>
    <row r="32" spans="1:9" x14ac:dyDescent="0.25">
      <c r="A32" s="8" t="s">
        <v>113</v>
      </c>
      <c r="B32" s="8" t="s">
        <v>112</v>
      </c>
      <c r="C32" s="13">
        <v>30.132998569999998</v>
      </c>
      <c r="D32" s="13">
        <v>31.868402410000005</v>
      </c>
      <c r="E32" s="13">
        <v>37.434851139999999</v>
      </c>
      <c r="F32" s="13">
        <v>5.5664487299999967</v>
      </c>
      <c r="G32" s="12">
        <v>0.17466983937209535</v>
      </c>
      <c r="H32" s="12">
        <v>0.16922807986749527</v>
      </c>
      <c r="I32" s="12">
        <v>5.8348628165668437E-2</v>
      </c>
    </row>
    <row r="33" spans="1:9" x14ac:dyDescent="0.25">
      <c r="A33" s="8" t="s">
        <v>111</v>
      </c>
      <c r="B33" s="8" t="s">
        <v>110</v>
      </c>
      <c r="C33" s="13">
        <v>0</v>
      </c>
      <c r="D33" s="13">
        <v>0</v>
      </c>
      <c r="E33" s="13">
        <v>0</v>
      </c>
      <c r="F33" s="13">
        <v>0</v>
      </c>
      <c r="G33" s="12">
        <v>0</v>
      </c>
      <c r="H33" s="12">
        <v>0</v>
      </c>
      <c r="I33" s="12">
        <v>0</v>
      </c>
    </row>
    <row r="34" spans="1:9" x14ac:dyDescent="0.25">
      <c r="A34" s="9" t="s">
        <v>109</v>
      </c>
      <c r="B34" s="9" t="s">
        <v>108</v>
      </c>
      <c r="C34" s="11">
        <v>382.39514484000011</v>
      </c>
      <c r="D34" s="11">
        <v>507.01187440000001</v>
      </c>
      <c r="E34" s="11">
        <v>641.5720868999997</v>
      </c>
      <c r="F34" s="11">
        <v>134.56021249999969</v>
      </c>
      <c r="G34" s="10">
        <v>0.26539854250798134</v>
      </c>
      <c r="H34" s="10">
        <v>0.25846200127448071</v>
      </c>
    </row>
    <row r="99" spans="3:4" x14ac:dyDescent="0.25">
      <c r="C99" t="s">
        <v>229</v>
      </c>
      <c r="D99" t="s">
        <v>219</v>
      </c>
    </row>
    <row r="100" spans="3:4" x14ac:dyDescent="0.25">
      <c r="C100" s="47" t="s">
        <v>244</v>
      </c>
      <c r="D100" s="44">
        <f>I27</f>
        <v>0.91257790141555517</v>
      </c>
    </row>
    <row r="101" spans="3:4" x14ac:dyDescent="0.25">
      <c r="C101" s="48" t="s">
        <v>245</v>
      </c>
      <c r="D101" s="45">
        <f>I32</f>
        <v>5.8348628165668437E-2</v>
      </c>
    </row>
    <row r="102" spans="3:4" x14ac:dyDescent="0.25">
      <c r="C102" s="48" t="s">
        <v>246</v>
      </c>
      <c r="D102" s="46">
        <f>I30</f>
        <v>1.8305219537754807E-2</v>
      </c>
    </row>
    <row r="103" spans="3:4" x14ac:dyDescent="0.25">
      <c r="C103" s="49" t="s">
        <v>254</v>
      </c>
      <c r="D103" s="44">
        <f>I28+I29+I31+I33</f>
        <v>1.0766979909268871E-2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79301-AAB4-405F-9CB1-709F2534F8D5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4" t="s">
        <v>248</v>
      </c>
      <c r="B2" s="104"/>
      <c r="C2" s="104"/>
      <c r="D2" s="104"/>
    </row>
    <row r="23" spans="1:9" ht="15.75" x14ac:dyDescent="0.25">
      <c r="A23" s="104" t="s">
        <v>247</v>
      </c>
      <c r="B23" s="104"/>
      <c r="C23" s="104"/>
      <c r="D23" s="104"/>
      <c r="E23" s="104"/>
    </row>
    <row r="24" spans="1:9" x14ac:dyDescent="0.25">
      <c r="A24" s="51" t="s">
        <v>220</v>
      </c>
    </row>
    <row r="25" spans="1:9" s="55" customFormat="1" ht="15" customHeight="1" x14ac:dyDescent="0.25">
      <c r="A25"/>
      <c r="B25"/>
      <c r="C25"/>
      <c r="D25"/>
      <c r="E25"/>
      <c r="F25" s="106" t="s">
        <v>1461</v>
      </c>
      <c r="G25" s="106"/>
      <c r="H25" s="106"/>
      <c r="I25"/>
    </row>
    <row r="26" spans="1:9" s="55" customFormat="1" x14ac:dyDescent="0.25">
      <c r="A26" s="87" t="s">
        <v>125</v>
      </c>
      <c r="B26" s="87" t="s">
        <v>124</v>
      </c>
      <c r="C26" s="87" t="s">
        <v>552</v>
      </c>
      <c r="D26" s="87" t="s">
        <v>1379</v>
      </c>
      <c r="E26" s="87" t="s">
        <v>1564</v>
      </c>
      <c r="F26" s="87" t="s">
        <v>4</v>
      </c>
      <c r="G26" s="87" t="s">
        <v>5</v>
      </c>
      <c r="H26" s="87" t="s">
        <v>72</v>
      </c>
      <c r="I26" s="87" t="s">
        <v>6</v>
      </c>
    </row>
    <row r="27" spans="1:9" ht="22.5" x14ac:dyDescent="0.25">
      <c r="A27" s="8" t="s">
        <v>143</v>
      </c>
      <c r="B27" s="8" t="s">
        <v>142</v>
      </c>
      <c r="C27" s="13">
        <v>164.67312232</v>
      </c>
      <c r="D27" s="13">
        <v>222.11972658000005</v>
      </c>
      <c r="E27" s="13">
        <v>283.00540729999994</v>
      </c>
      <c r="F27" s="13">
        <v>60.885680719999911</v>
      </c>
      <c r="G27" s="12">
        <v>0.27411199202098308</v>
      </c>
      <c r="H27" s="12">
        <v>0.26721864981555071</v>
      </c>
      <c r="I27" s="12">
        <v>0.46929775003572677</v>
      </c>
    </row>
    <row r="28" spans="1:9" ht="22.5" x14ac:dyDescent="0.25">
      <c r="A28" s="8" t="s">
        <v>141</v>
      </c>
      <c r="B28" s="8" t="s">
        <v>140</v>
      </c>
      <c r="C28" s="13">
        <v>0.65826735000000014</v>
      </c>
      <c r="D28" s="13">
        <v>0.97780703000000002</v>
      </c>
      <c r="E28" s="13">
        <v>1.3052510100000001</v>
      </c>
      <c r="F28" s="13">
        <v>0.32744397999999997</v>
      </c>
      <c r="G28" s="12">
        <v>0.33487587013973502</v>
      </c>
      <c r="H28" s="12">
        <v>0.36967059186921797</v>
      </c>
      <c r="I28" s="12">
        <v>2.1644510897119527E-3</v>
      </c>
    </row>
    <row r="29" spans="1:9" ht="22.5" x14ac:dyDescent="0.25">
      <c r="A29" s="8" t="s">
        <v>139</v>
      </c>
      <c r="B29" s="8" t="s">
        <v>138</v>
      </c>
      <c r="C29" s="13">
        <v>1.3549468199999999</v>
      </c>
      <c r="D29" s="13">
        <v>1.9203138399999999</v>
      </c>
      <c r="E29" s="13">
        <v>2.3622253300000007</v>
      </c>
      <c r="F29" s="13">
        <v>0.44191149000000068</v>
      </c>
      <c r="G29" s="12">
        <v>0.23012461858838695</v>
      </c>
      <c r="H29" s="12">
        <v>0.25171627891892262</v>
      </c>
      <c r="I29" s="12">
        <v>3.9171938198030417E-3</v>
      </c>
    </row>
    <row r="30" spans="1:9" x14ac:dyDescent="0.25">
      <c r="A30" s="8" t="s">
        <v>137</v>
      </c>
      <c r="B30" s="8" t="s">
        <v>136</v>
      </c>
      <c r="C30" s="13">
        <v>59.970159639999999</v>
      </c>
      <c r="D30" s="13">
        <v>71.178441240000026</v>
      </c>
      <c r="E30" s="13">
        <v>92.011695929999988</v>
      </c>
      <c r="F30" s="13">
        <v>20.833254689999968</v>
      </c>
      <c r="G30" s="12">
        <v>0.29269051593521467</v>
      </c>
      <c r="H30" s="12">
        <v>0.29484694369187769</v>
      </c>
      <c r="I30" s="12">
        <v>0.15257970612252836</v>
      </c>
    </row>
    <row r="31" spans="1:9" ht="22.5" x14ac:dyDescent="0.25">
      <c r="A31" s="8" t="s">
        <v>135</v>
      </c>
      <c r="B31" s="8" t="s">
        <v>134</v>
      </c>
      <c r="C31" s="13">
        <v>108.4361646</v>
      </c>
      <c r="D31" s="13">
        <v>148.27695216999999</v>
      </c>
      <c r="E31" s="13">
        <v>187.16853101000007</v>
      </c>
      <c r="F31" s="13">
        <v>38.891578840000093</v>
      </c>
      <c r="G31" s="12">
        <v>0.26229011502347832</v>
      </c>
      <c r="H31" s="12">
        <v>0.25112238399795322</v>
      </c>
      <c r="I31" s="12">
        <v>0.31037488406492791</v>
      </c>
    </row>
    <row r="32" spans="1:9" ht="22.5" x14ac:dyDescent="0.25">
      <c r="A32" s="8" t="s">
        <v>133</v>
      </c>
      <c r="B32" s="8" t="s">
        <v>132</v>
      </c>
      <c r="C32" s="13">
        <v>0.23445668999999997</v>
      </c>
      <c r="D32" s="13">
        <v>0.36183281000000006</v>
      </c>
      <c r="E32" s="13">
        <v>0.39045237999999999</v>
      </c>
      <c r="F32" s="13">
        <v>2.8619569999999948E-2</v>
      </c>
      <c r="G32" s="12">
        <v>7.9096116242194689E-2</v>
      </c>
      <c r="H32" s="12">
        <v>0.10330320451663028</v>
      </c>
      <c r="I32" s="12">
        <v>6.4747322384498711E-4</v>
      </c>
    </row>
    <row r="33" spans="1:9" ht="22.5" x14ac:dyDescent="0.25">
      <c r="A33" s="8" t="s">
        <v>131</v>
      </c>
      <c r="B33" s="8" t="s">
        <v>130</v>
      </c>
      <c r="C33" s="13">
        <v>11.284280259999999</v>
      </c>
      <c r="D33" s="13">
        <v>12.452353019999999</v>
      </c>
      <c r="E33" s="13">
        <v>13.724857200000001</v>
      </c>
      <c r="F33" s="13">
        <v>1.2725041800000034</v>
      </c>
      <c r="G33" s="12">
        <v>0.10218985744752068</v>
      </c>
      <c r="H33" s="12">
        <v>9.1578741265957345E-2</v>
      </c>
      <c r="I33" s="12">
        <v>2.2759440057955552E-2</v>
      </c>
    </row>
    <row r="34" spans="1:9" ht="33.75" x14ac:dyDescent="0.25">
      <c r="A34" s="8" t="s">
        <v>129</v>
      </c>
      <c r="B34" s="8" t="s">
        <v>128</v>
      </c>
      <c r="C34" s="13">
        <v>13.520572969999998</v>
      </c>
      <c r="D34" s="13">
        <v>18.557564279999998</v>
      </c>
      <c r="E34" s="13">
        <v>23.048315169999999</v>
      </c>
      <c r="F34" s="13">
        <v>4.4907508900000002</v>
      </c>
      <c r="G34" s="12">
        <v>0.2419903184622029</v>
      </c>
      <c r="H34" s="12">
        <v>0.2235364884999434</v>
      </c>
      <c r="I34" s="12">
        <v>3.8220197114217154E-2</v>
      </c>
    </row>
    <row r="35" spans="1:9" x14ac:dyDescent="0.25">
      <c r="A35" s="9" t="s">
        <v>127</v>
      </c>
      <c r="B35" s="9" t="s">
        <v>126</v>
      </c>
      <c r="C35" s="11">
        <v>360.13197065000003</v>
      </c>
      <c r="D35" s="11">
        <v>475.84499097000003</v>
      </c>
      <c r="E35" s="11">
        <v>603.04019628999981</v>
      </c>
      <c r="F35" s="11">
        <v>127.19520531999981</v>
      </c>
      <c r="G35" s="10">
        <v>0.26730386519508181</v>
      </c>
      <c r="H35" s="10">
        <v>0.26122049883178272</v>
      </c>
    </row>
    <row r="99" spans="3:4" x14ac:dyDescent="0.25">
      <c r="C99" t="s">
        <v>229</v>
      </c>
      <c r="D99" t="s">
        <v>219</v>
      </c>
    </row>
    <row r="100" spans="3:4" x14ac:dyDescent="0.25">
      <c r="C100" s="47" t="s">
        <v>250</v>
      </c>
      <c r="D100" s="44">
        <f>I27</f>
        <v>0.46929775003572677</v>
      </c>
    </row>
    <row r="101" spans="3:4" x14ac:dyDescent="0.25">
      <c r="C101" s="48" t="s">
        <v>251</v>
      </c>
      <c r="D101" s="45">
        <f>I31</f>
        <v>0.31037488406492791</v>
      </c>
    </row>
    <row r="102" spans="3:4" x14ac:dyDescent="0.25">
      <c r="C102" s="48" t="s">
        <v>252</v>
      </c>
      <c r="D102" s="46">
        <f>I30</f>
        <v>0.15257970612252836</v>
      </c>
    </row>
    <row r="103" spans="3:4" x14ac:dyDescent="0.25">
      <c r="C103" s="49" t="s">
        <v>253</v>
      </c>
      <c r="D103" s="44">
        <f>I28+I29+I32+I33+I34</f>
        <v>6.7708755305532692E-2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EF93-0F03-4CC5-889E-740B027C0CC2}">
  <dimension ref="A2:I69"/>
  <sheetViews>
    <sheetView showGridLines="0" workbookViewId="0"/>
  </sheetViews>
  <sheetFormatPr baseColWidth="10" defaultColWidth="16" defaultRowHeight="15" x14ac:dyDescent="0.25"/>
  <cols>
    <col min="1" max="1" width="12.28515625" style="70" customWidth="1"/>
    <col min="3" max="3" width="16" style="70"/>
  </cols>
  <sheetData>
    <row r="2" spans="1:8" ht="15.75" x14ac:dyDescent="0.25">
      <c r="A2" s="104" t="s">
        <v>222</v>
      </c>
      <c r="B2" s="104"/>
      <c r="C2" s="104"/>
      <c r="D2" s="104"/>
    </row>
    <row r="4" spans="1:8" x14ac:dyDescent="0.25">
      <c r="A4" s="69"/>
      <c r="B4" s="15"/>
      <c r="C4" s="69"/>
      <c r="D4" s="15"/>
      <c r="E4" s="15"/>
      <c r="F4" s="15"/>
      <c r="G4" s="15"/>
      <c r="H4" s="15"/>
    </row>
    <row r="5" spans="1:8" x14ac:dyDescent="0.25">
      <c r="A5" s="69"/>
      <c r="B5" s="15"/>
      <c r="C5" s="69"/>
      <c r="D5" s="15"/>
      <c r="E5" s="15"/>
      <c r="F5" s="15"/>
      <c r="G5" s="15"/>
      <c r="H5" s="15"/>
    </row>
    <row r="6" spans="1:8" x14ac:dyDescent="0.25">
      <c r="A6" s="69"/>
      <c r="B6" s="15"/>
      <c r="C6" s="69"/>
      <c r="D6" s="15"/>
      <c r="E6" s="15"/>
      <c r="F6" s="15"/>
      <c r="G6" s="15"/>
      <c r="H6" s="15"/>
    </row>
    <row r="7" spans="1:8" x14ac:dyDescent="0.25">
      <c r="A7" s="69"/>
      <c r="B7" s="15"/>
      <c r="C7" s="69"/>
      <c r="D7" s="15"/>
      <c r="E7" s="15"/>
      <c r="F7" s="15"/>
      <c r="G7" s="15"/>
      <c r="H7" s="15"/>
    </row>
    <row r="8" spans="1:8" x14ac:dyDescent="0.25">
      <c r="A8" s="69"/>
      <c r="B8" s="15"/>
      <c r="C8" s="69"/>
      <c r="D8" s="15"/>
      <c r="E8" s="15"/>
      <c r="F8" s="15"/>
      <c r="G8" s="15"/>
      <c r="H8" s="15"/>
    </row>
    <row r="9" spans="1:8" x14ac:dyDescent="0.25">
      <c r="A9" s="69"/>
      <c r="B9" s="15"/>
      <c r="C9" s="69"/>
      <c r="D9" s="15"/>
      <c r="E9" s="15"/>
      <c r="F9" s="15"/>
      <c r="G9" s="15"/>
      <c r="H9" s="15"/>
    </row>
    <row r="10" spans="1:8" x14ac:dyDescent="0.25">
      <c r="A10" s="69"/>
      <c r="B10" s="15"/>
      <c r="C10" s="69"/>
      <c r="D10" s="15"/>
      <c r="E10" s="15"/>
      <c r="F10" s="15"/>
      <c r="G10" s="15"/>
      <c r="H10" s="15"/>
    </row>
    <row r="11" spans="1:8" x14ac:dyDescent="0.25">
      <c r="A11" s="69"/>
      <c r="B11" s="15"/>
      <c r="C11" s="69"/>
      <c r="D11" s="15"/>
      <c r="E11" s="15"/>
      <c r="F11" s="15"/>
      <c r="G11" s="15"/>
      <c r="H11" s="15"/>
    </row>
    <row r="12" spans="1:8" x14ac:dyDescent="0.25">
      <c r="A12" s="69"/>
      <c r="B12" s="15"/>
      <c r="C12" s="69"/>
      <c r="D12" s="15"/>
      <c r="E12" s="15"/>
      <c r="F12" s="15"/>
      <c r="G12" s="15"/>
      <c r="H12" s="15"/>
    </row>
    <row r="13" spans="1:8" x14ac:dyDescent="0.25">
      <c r="A13" s="69"/>
      <c r="B13" s="15"/>
      <c r="C13" s="69"/>
      <c r="D13" s="15"/>
      <c r="E13" s="15"/>
      <c r="F13" s="15"/>
      <c r="G13" s="15"/>
      <c r="H13" s="15"/>
    </row>
    <row r="14" spans="1:8" x14ac:dyDescent="0.25">
      <c r="A14" s="69"/>
      <c r="B14" s="15"/>
      <c r="C14" s="69"/>
      <c r="D14" s="15"/>
      <c r="E14" s="15"/>
      <c r="F14" s="15"/>
      <c r="G14" s="15"/>
      <c r="H14" s="15"/>
    </row>
    <row r="15" spans="1:8" x14ac:dyDescent="0.25">
      <c r="A15" s="69"/>
      <c r="B15" s="15"/>
      <c r="C15" s="69"/>
      <c r="D15" s="15"/>
      <c r="E15" s="15"/>
      <c r="F15" s="15"/>
      <c r="G15" s="15"/>
      <c r="H15" s="15"/>
    </row>
    <row r="16" spans="1:8" x14ac:dyDescent="0.25">
      <c r="A16" s="69"/>
      <c r="B16" s="15"/>
      <c r="C16" s="69"/>
      <c r="D16" s="15"/>
      <c r="E16" s="15"/>
      <c r="F16" s="15"/>
      <c r="G16" s="15"/>
      <c r="H16" s="15"/>
    </row>
    <row r="17" spans="1:9" x14ac:dyDescent="0.25">
      <c r="A17" s="69"/>
      <c r="B17" s="15"/>
      <c r="C17" s="69"/>
      <c r="D17" s="15"/>
      <c r="E17" s="15"/>
      <c r="F17" s="15"/>
      <c r="G17" s="15"/>
      <c r="H17" s="15"/>
    </row>
    <row r="18" spans="1:9" x14ac:dyDescent="0.25">
      <c r="A18" s="69"/>
      <c r="B18" s="15"/>
      <c r="C18" s="69"/>
      <c r="D18" s="15"/>
      <c r="E18" s="15"/>
      <c r="F18" s="15"/>
      <c r="G18" s="15"/>
      <c r="H18" s="15"/>
    </row>
    <row r="19" spans="1:9" x14ac:dyDescent="0.25">
      <c r="A19" s="69"/>
      <c r="B19" s="15"/>
      <c r="C19" s="69"/>
      <c r="D19" s="15"/>
      <c r="E19" s="15"/>
      <c r="F19" s="15"/>
      <c r="G19" s="15"/>
      <c r="H19" s="15"/>
    </row>
    <row r="22" spans="1:9" ht="15.75" x14ac:dyDescent="0.25">
      <c r="A22" s="104" t="s">
        <v>0</v>
      </c>
      <c r="B22" s="104"/>
      <c r="C22" s="104"/>
      <c r="D22" s="104"/>
      <c r="E22" s="104"/>
    </row>
    <row r="23" spans="1:9" ht="15.75" thickBot="1" x14ac:dyDescent="0.3">
      <c r="A23" s="71" t="s">
        <v>220</v>
      </c>
    </row>
    <row r="24" spans="1:9" ht="15.75" customHeight="1" thickBot="1" x14ac:dyDescent="0.3">
      <c r="B24" s="70"/>
      <c r="C24"/>
      <c r="G24" s="102" t="s">
        <v>1461</v>
      </c>
      <c r="H24" s="103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44621</v>
      </c>
      <c r="E25" s="2">
        <v>44652</v>
      </c>
      <c r="F25" s="2">
        <v>44682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3">
        <v>1</v>
      </c>
      <c r="B26" s="120" t="s">
        <v>7</v>
      </c>
      <c r="C26" s="77" t="s">
        <v>990</v>
      </c>
      <c r="D26" s="3" t="s">
        <v>508</v>
      </c>
      <c r="E26" s="3" t="s">
        <v>935</v>
      </c>
      <c r="F26" s="3" t="s">
        <v>1463</v>
      </c>
      <c r="G26" s="3" t="s">
        <v>1464</v>
      </c>
      <c r="H26" s="57">
        <v>3.5809084915843364E-2</v>
      </c>
      <c r="I26" s="3" t="s">
        <v>1148</v>
      </c>
    </row>
    <row r="27" spans="1:9" ht="15.75" thickBot="1" x14ac:dyDescent="0.3">
      <c r="A27" s="4">
        <v>2</v>
      </c>
      <c r="B27" s="121" t="s">
        <v>7</v>
      </c>
      <c r="C27" s="78" t="s">
        <v>991</v>
      </c>
      <c r="D27" s="4" t="s">
        <v>509</v>
      </c>
      <c r="E27" s="4" t="s">
        <v>936</v>
      </c>
      <c r="F27" s="4" t="s">
        <v>1466</v>
      </c>
      <c r="G27" s="4" t="s">
        <v>1467</v>
      </c>
      <c r="H27" s="58">
        <v>3.942101110508104E-2</v>
      </c>
      <c r="I27" s="4" t="s">
        <v>1457</v>
      </c>
    </row>
    <row r="28" spans="1:9" ht="15.75" thickBot="1" x14ac:dyDescent="0.3">
      <c r="A28" s="3">
        <v>3</v>
      </c>
      <c r="B28" s="120" t="s">
        <v>7</v>
      </c>
      <c r="C28" s="77" t="s">
        <v>8</v>
      </c>
      <c r="D28" s="3" t="s">
        <v>510</v>
      </c>
      <c r="E28" s="3" t="s">
        <v>937</v>
      </c>
      <c r="F28" s="3" t="s">
        <v>1468</v>
      </c>
      <c r="G28" s="3" t="s">
        <v>1469</v>
      </c>
      <c r="H28" s="57">
        <v>2.2324834376462037E-2</v>
      </c>
      <c r="I28" s="3" t="s">
        <v>1470</v>
      </c>
    </row>
    <row r="29" spans="1:9" ht="15.75" thickBot="1" x14ac:dyDescent="0.3">
      <c r="A29" s="4">
        <v>4</v>
      </c>
      <c r="B29" s="121" t="s">
        <v>7</v>
      </c>
      <c r="C29" s="79" t="s">
        <v>992</v>
      </c>
      <c r="D29" s="4" t="s">
        <v>511</v>
      </c>
      <c r="E29" s="4" t="s">
        <v>938</v>
      </c>
      <c r="F29" s="4" t="s">
        <v>1471</v>
      </c>
      <c r="G29" s="4" t="s">
        <v>1472</v>
      </c>
      <c r="H29" s="58">
        <v>1.197386652288162E-2</v>
      </c>
      <c r="I29" s="4" t="s">
        <v>1473</v>
      </c>
    </row>
    <row r="30" spans="1:9" ht="15.75" thickBot="1" x14ac:dyDescent="0.3">
      <c r="A30" s="3">
        <v>5</v>
      </c>
      <c r="B30" s="120" t="s">
        <v>7</v>
      </c>
      <c r="C30" s="77" t="s">
        <v>9</v>
      </c>
      <c r="D30" s="3" t="s">
        <v>513</v>
      </c>
      <c r="E30" s="3" t="s">
        <v>939</v>
      </c>
      <c r="F30" s="3" t="s">
        <v>1474</v>
      </c>
      <c r="G30" s="3" t="s">
        <v>892</v>
      </c>
      <c r="H30" s="57">
        <v>1.4934043283858866E-2</v>
      </c>
      <c r="I30" s="3" t="s">
        <v>1091</v>
      </c>
    </row>
    <row r="31" spans="1:9" ht="15.75" thickBot="1" x14ac:dyDescent="0.3">
      <c r="A31" s="4">
        <v>6</v>
      </c>
      <c r="B31" s="121" t="s">
        <v>7</v>
      </c>
      <c r="C31" s="78" t="s">
        <v>993</v>
      </c>
      <c r="D31" s="4" t="s">
        <v>514</v>
      </c>
      <c r="E31" s="4" t="s">
        <v>941</v>
      </c>
      <c r="F31" s="4" t="s">
        <v>1476</v>
      </c>
      <c r="G31" s="4" t="s">
        <v>1477</v>
      </c>
      <c r="H31" s="58">
        <v>1.7381289588768865E-2</v>
      </c>
      <c r="I31" s="4" t="s">
        <v>1455</v>
      </c>
    </row>
    <row r="32" spans="1:9" ht="15.75" thickBot="1" x14ac:dyDescent="0.3">
      <c r="A32" s="3">
        <v>7</v>
      </c>
      <c r="B32" s="120" t="s">
        <v>7</v>
      </c>
      <c r="C32" s="77" t="s">
        <v>38</v>
      </c>
      <c r="D32" s="3" t="s">
        <v>515</v>
      </c>
      <c r="E32" s="3" t="s">
        <v>942</v>
      </c>
      <c r="F32" s="3" t="s">
        <v>1479</v>
      </c>
      <c r="G32" s="3" t="s">
        <v>1480</v>
      </c>
      <c r="H32" s="57">
        <v>7.3159756601219863E-3</v>
      </c>
      <c r="I32" s="3" t="s">
        <v>1384</v>
      </c>
    </row>
    <row r="33" spans="1:9" ht="15.75" thickBot="1" x14ac:dyDescent="0.3">
      <c r="A33" s="4">
        <v>8</v>
      </c>
      <c r="B33" s="121" t="s">
        <v>7</v>
      </c>
      <c r="C33" s="78" t="s">
        <v>10</v>
      </c>
      <c r="D33" s="4" t="s">
        <v>516</v>
      </c>
      <c r="E33" s="4" t="s">
        <v>943</v>
      </c>
      <c r="F33" s="4" t="s">
        <v>1481</v>
      </c>
      <c r="G33" s="4" t="s">
        <v>1482</v>
      </c>
      <c r="H33" s="58">
        <v>8.6797130422104126E-3</v>
      </c>
      <c r="I33" s="4" t="s">
        <v>815</v>
      </c>
    </row>
    <row r="34" spans="1:9" ht="15.75" thickBot="1" x14ac:dyDescent="0.3">
      <c r="A34" s="3">
        <v>9</v>
      </c>
      <c r="B34" s="120" t="s">
        <v>7</v>
      </c>
      <c r="C34" s="77" t="s">
        <v>994</v>
      </c>
      <c r="D34" s="3" t="s">
        <v>549</v>
      </c>
      <c r="E34" s="3" t="s">
        <v>944</v>
      </c>
      <c r="F34" s="3" t="s">
        <v>1484</v>
      </c>
      <c r="G34" s="3" t="s">
        <v>1485</v>
      </c>
      <c r="H34" s="57">
        <v>2.0685384960468341E-2</v>
      </c>
      <c r="I34" s="3" t="s">
        <v>381</v>
      </c>
    </row>
    <row r="35" spans="1:9" ht="15.75" thickBot="1" x14ac:dyDescent="0.3">
      <c r="A35" s="4">
        <v>10</v>
      </c>
      <c r="B35" s="121" t="s">
        <v>7</v>
      </c>
      <c r="C35" s="78" t="s">
        <v>11</v>
      </c>
      <c r="D35" s="4" t="s">
        <v>518</v>
      </c>
      <c r="E35" s="4" t="s">
        <v>945</v>
      </c>
      <c r="F35" s="4" t="s">
        <v>1486</v>
      </c>
      <c r="G35" s="4" t="s">
        <v>1487</v>
      </c>
      <c r="H35" s="58">
        <v>8.4562051031411671E-3</v>
      </c>
      <c r="I35" s="4" t="s">
        <v>1456</v>
      </c>
    </row>
    <row r="36" spans="1:9" ht="15.75" thickBot="1" x14ac:dyDescent="0.3">
      <c r="A36" s="3">
        <v>11</v>
      </c>
      <c r="B36" s="120" t="s">
        <v>7</v>
      </c>
      <c r="C36" s="77" t="s">
        <v>995</v>
      </c>
      <c r="D36" s="3" t="s">
        <v>519</v>
      </c>
      <c r="E36" s="3" t="s">
        <v>946</v>
      </c>
      <c r="F36" s="3" t="s">
        <v>1489</v>
      </c>
      <c r="G36" s="3" t="s">
        <v>1490</v>
      </c>
      <c r="H36" s="57">
        <v>1.0625125028882122E-2</v>
      </c>
      <c r="I36" s="3" t="s">
        <v>413</v>
      </c>
    </row>
    <row r="37" spans="1:9" ht="15.75" thickBot="1" x14ac:dyDescent="0.3">
      <c r="A37" s="4">
        <v>12</v>
      </c>
      <c r="B37" s="121" t="s">
        <v>7</v>
      </c>
      <c r="C37" s="79" t="s">
        <v>996</v>
      </c>
      <c r="D37" s="4" t="s">
        <v>524</v>
      </c>
      <c r="E37" s="4" t="s">
        <v>948</v>
      </c>
      <c r="F37" s="4" t="s">
        <v>1491</v>
      </c>
      <c r="G37" s="4" t="s">
        <v>1492</v>
      </c>
      <c r="H37" s="58">
        <v>3.3573553048308585E-2</v>
      </c>
      <c r="I37" s="4" t="s">
        <v>1165</v>
      </c>
    </row>
    <row r="38" spans="1:9" ht="15.75" thickBot="1" x14ac:dyDescent="0.3">
      <c r="A38" s="3">
        <v>13</v>
      </c>
      <c r="B38" s="120" t="s">
        <v>7</v>
      </c>
      <c r="C38" s="77" t="s">
        <v>13</v>
      </c>
      <c r="D38" s="3" t="s">
        <v>523</v>
      </c>
      <c r="E38" s="3" t="s">
        <v>949</v>
      </c>
      <c r="F38" s="3" t="s">
        <v>1493</v>
      </c>
      <c r="G38" s="3" t="s">
        <v>1494</v>
      </c>
      <c r="H38" s="57">
        <v>3.0275163604251844E-2</v>
      </c>
      <c r="I38" s="3" t="s">
        <v>1495</v>
      </c>
    </row>
    <row r="39" spans="1:9" ht="15.75" thickBot="1" x14ac:dyDescent="0.3">
      <c r="A39" s="4">
        <v>14</v>
      </c>
      <c r="B39" s="121" t="s">
        <v>7</v>
      </c>
      <c r="C39" s="78" t="s">
        <v>997</v>
      </c>
      <c r="D39" s="4" t="s">
        <v>521</v>
      </c>
      <c r="E39" s="4" t="s">
        <v>953</v>
      </c>
      <c r="F39" s="4" t="s">
        <v>1497</v>
      </c>
      <c r="G39" s="4" t="s">
        <v>1498</v>
      </c>
      <c r="H39" s="58">
        <v>4.0503356752947105E-2</v>
      </c>
      <c r="I39" s="4" t="s">
        <v>1495</v>
      </c>
    </row>
    <row r="40" spans="1:9" ht="15.75" thickBot="1" x14ac:dyDescent="0.3">
      <c r="A40" s="3">
        <v>15</v>
      </c>
      <c r="B40" s="120" t="s">
        <v>7</v>
      </c>
      <c r="C40" s="77" t="s">
        <v>12</v>
      </c>
      <c r="D40" s="3" t="s">
        <v>520</v>
      </c>
      <c r="E40" s="3" t="s">
        <v>951</v>
      </c>
      <c r="F40" s="3" t="s">
        <v>1500</v>
      </c>
      <c r="G40" s="3" t="s">
        <v>743</v>
      </c>
      <c r="H40" s="57">
        <v>5.0534866657013277E-3</v>
      </c>
      <c r="I40" s="3" t="s">
        <v>1209</v>
      </c>
    </row>
    <row r="41" spans="1:9" ht="23.25" thickBot="1" x14ac:dyDescent="0.3">
      <c r="A41" s="4">
        <v>16</v>
      </c>
      <c r="B41" s="121" t="s">
        <v>7</v>
      </c>
      <c r="C41" s="78" t="s">
        <v>998</v>
      </c>
      <c r="D41" s="4" t="s">
        <v>526</v>
      </c>
      <c r="E41" s="4" t="s">
        <v>955</v>
      </c>
      <c r="F41" s="4" t="s">
        <v>1503</v>
      </c>
      <c r="G41" s="4" t="s">
        <v>494</v>
      </c>
      <c r="H41" s="58">
        <v>1.5388496858198198E-2</v>
      </c>
      <c r="I41" s="4" t="s">
        <v>736</v>
      </c>
    </row>
    <row r="42" spans="1:9" ht="15.75" thickBot="1" x14ac:dyDescent="0.3">
      <c r="A42" s="3">
        <v>17</v>
      </c>
      <c r="B42" s="120" t="s">
        <v>7</v>
      </c>
      <c r="C42" s="77" t="s">
        <v>14</v>
      </c>
      <c r="D42" s="3" t="s">
        <v>527</v>
      </c>
      <c r="E42" s="3" t="s">
        <v>957</v>
      </c>
      <c r="F42" s="3" t="s">
        <v>1504</v>
      </c>
      <c r="G42" s="3" t="s">
        <v>952</v>
      </c>
      <c r="H42" s="57">
        <v>1.1687510712282408E-2</v>
      </c>
      <c r="I42" s="3" t="s">
        <v>1505</v>
      </c>
    </row>
    <row r="43" spans="1:9" ht="15.75" thickBot="1" x14ac:dyDescent="0.3">
      <c r="A43" s="4">
        <v>18</v>
      </c>
      <c r="B43" s="121" t="s">
        <v>7</v>
      </c>
      <c r="C43" s="78" t="s">
        <v>999</v>
      </c>
      <c r="D43" s="4" t="s">
        <v>528</v>
      </c>
      <c r="E43" s="4" t="s">
        <v>960</v>
      </c>
      <c r="F43" s="4" t="s">
        <v>1507</v>
      </c>
      <c r="G43" s="4" t="s">
        <v>350</v>
      </c>
      <c r="H43" s="60">
        <v>1.353436877740164E-4</v>
      </c>
      <c r="I43" s="4" t="s">
        <v>1508</v>
      </c>
    </row>
    <row r="44" spans="1:9" ht="15.75" thickBot="1" x14ac:dyDescent="0.3">
      <c r="A44" s="3">
        <v>19</v>
      </c>
      <c r="B44" s="120" t="s">
        <v>7</v>
      </c>
      <c r="C44" s="77" t="s">
        <v>1051</v>
      </c>
      <c r="D44" s="3" t="s">
        <v>529</v>
      </c>
      <c r="E44" s="3" t="s">
        <v>961</v>
      </c>
      <c r="F44" s="3" t="s">
        <v>462</v>
      </c>
      <c r="G44" s="3" t="s">
        <v>1510</v>
      </c>
      <c r="H44" s="57">
        <v>9.0018386821009485E-3</v>
      </c>
      <c r="I44" s="3" t="s">
        <v>1511</v>
      </c>
    </row>
    <row r="45" spans="1:9" ht="15.75" thickBot="1" x14ac:dyDescent="0.3">
      <c r="A45" s="4">
        <v>20</v>
      </c>
      <c r="B45" s="121" t="s">
        <v>7</v>
      </c>
      <c r="C45" s="78" t="s">
        <v>1000</v>
      </c>
      <c r="D45" s="4" t="s">
        <v>530</v>
      </c>
      <c r="E45" s="4" t="s">
        <v>962</v>
      </c>
      <c r="F45" s="4" t="s">
        <v>1513</v>
      </c>
      <c r="G45" s="4" t="s">
        <v>1514</v>
      </c>
      <c r="H45" s="58">
        <v>1.0285687642785488E-2</v>
      </c>
      <c r="I45" s="4" t="s">
        <v>1516</v>
      </c>
    </row>
    <row r="46" spans="1:9" ht="15.75" thickBot="1" x14ac:dyDescent="0.3">
      <c r="A46" s="3">
        <v>21</v>
      </c>
      <c r="B46" s="120" t="s">
        <v>7</v>
      </c>
      <c r="C46" s="77" t="s">
        <v>1001</v>
      </c>
      <c r="D46" s="3" t="s">
        <v>964</v>
      </c>
      <c r="E46" s="3" t="s">
        <v>965</v>
      </c>
      <c r="F46" s="3" t="s">
        <v>1518</v>
      </c>
      <c r="G46" s="3" t="s">
        <v>276</v>
      </c>
      <c r="H46" s="59">
        <v>1.714843485716019E-3</v>
      </c>
      <c r="I46" s="3" t="s">
        <v>467</v>
      </c>
    </row>
    <row r="47" spans="1:9" ht="15.75" thickBot="1" x14ac:dyDescent="0.3">
      <c r="A47" s="4">
        <v>22</v>
      </c>
      <c r="B47" s="121" t="s">
        <v>7</v>
      </c>
      <c r="C47" s="78" t="s">
        <v>1052</v>
      </c>
      <c r="D47" s="4" t="s">
        <v>531</v>
      </c>
      <c r="E47" s="4" t="s">
        <v>966</v>
      </c>
      <c r="F47" s="4" t="s">
        <v>1520</v>
      </c>
      <c r="G47" s="4" t="s">
        <v>1521</v>
      </c>
      <c r="H47" s="58">
        <v>1.2289784094863325E-2</v>
      </c>
      <c r="I47" s="4" t="s">
        <v>415</v>
      </c>
    </row>
    <row r="48" spans="1:9" ht="15.75" thickBot="1" x14ac:dyDescent="0.3">
      <c r="A48" s="3">
        <v>23</v>
      </c>
      <c r="B48" s="120" t="s">
        <v>7</v>
      </c>
      <c r="C48" s="77" t="s">
        <v>1002</v>
      </c>
      <c r="D48" s="3" t="s">
        <v>532</v>
      </c>
      <c r="E48" s="3" t="s">
        <v>968</v>
      </c>
      <c r="F48" s="3" t="s">
        <v>1523</v>
      </c>
      <c r="G48" s="3" t="s">
        <v>1415</v>
      </c>
      <c r="H48" s="57">
        <v>1.5412215892582137E-2</v>
      </c>
      <c r="I48" s="3" t="s">
        <v>424</v>
      </c>
    </row>
    <row r="49" spans="1:9" ht="15.75" thickBot="1" x14ac:dyDescent="0.3">
      <c r="A49" s="4">
        <v>24</v>
      </c>
      <c r="B49" s="121" t="s">
        <v>7</v>
      </c>
      <c r="C49" s="78" t="s">
        <v>15</v>
      </c>
      <c r="D49" s="4" t="s">
        <v>533</v>
      </c>
      <c r="E49" s="4" t="s">
        <v>969</v>
      </c>
      <c r="F49" s="4" t="s">
        <v>1524</v>
      </c>
      <c r="G49" s="4" t="s">
        <v>1525</v>
      </c>
      <c r="H49" s="58">
        <v>1.0054818829640232E-2</v>
      </c>
      <c r="I49" s="4" t="s">
        <v>1526</v>
      </c>
    </row>
    <row r="50" spans="1:9" ht="15.75" thickBot="1" x14ac:dyDescent="0.3">
      <c r="A50" s="3">
        <v>25</v>
      </c>
      <c r="B50" s="120" t="s">
        <v>7</v>
      </c>
      <c r="C50" s="80" t="s">
        <v>1003</v>
      </c>
      <c r="D50" s="3" t="s">
        <v>534</v>
      </c>
      <c r="E50" s="3" t="s">
        <v>971</v>
      </c>
      <c r="F50" s="3" t="s">
        <v>1527</v>
      </c>
      <c r="G50" s="3" t="s">
        <v>1528</v>
      </c>
      <c r="H50" s="57">
        <v>1.5790422009545845E-2</v>
      </c>
      <c r="I50" s="3" t="s">
        <v>412</v>
      </c>
    </row>
    <row r="51" spans="1:9" ht="23.25" thickBot="1" x14ac:dyDescent="0.3">
      <c r="A51" s="4">
        <v>26</v>
      </c>
      <c r="B51" s="121" t="s">
        <v>7</v>
      </c>
      <c r="C51" s="78" t="s">
        <v>1004</v>
      </c>
      <c r="D51" s="4" t="s">
        <v>535</v>
      </c>
      <c r="E51" s="4" t="s">
        <v>972</v>
      </c>
      <c r="F51" s="4" t="s">
        <v>1530</v>
      </c>
      <c r="G51" s="4" t="s">
        <v>1531</v>
      </c>
      <c r="H51" s="58">
        <v>1.3210004709179747E-2</v>
      </c>
      <c r="I51" s="4" t="s">
        <v>348</v>
      </c>
    </row>
    <row r="52" spans="1:9" ht="15.75" thickBot="1" x14ac:dyDescent="0.3">
      <c r="A52" s="3">
        <v>27</v>
      </c>
      <c r="B52" s="120" t="s">
        <v>16</v>
      </c>
      <c r="C52" s="80" t="s">
        <v>1005</v>
      </c>
      <c r="D52" s="3" t="s">
        <v>536</v>
      </c>
      <c r="E52" s="3" t="s">
        <v>974</v>
      </c>
      <c r="F52" s="3" t="s">
        <v>1532</v>
      </c>
      <c r="G52" s="3" t="s">
        <v>1533</v>
      </c>
      <c r="H52" s="57">
        <v>1.616698541113885E-2</v>
      </c>
      <c r="I52" s="3" t="s">
        <v>265</v>
      </c>
    </row>
    <row r="53" spans="1:9" ht="15.75" thickBot="1" x14ac:dyDescent="0.3">
      <c r="A53" s="4">
        <v>28</v>
      </c>
      <c r="B53" s="121" t="s">
        <v>7</v>
      </c>
      <c r="C53" s="78" t="s">
        <v>17</v>
      </c>
      <c r="D53" s="4" t="s">
        <v>537</v>
      </c>
      <c r="E53" s="4" t="s">
        <v>975</v>
      </c>
      <c r="F53" s="4" t="s">
        <v>1534</v>
      </c>
      <c r="G53" s="4" t="s">
        <v>1038</v>
      </c>
      <c r="H53" s="58">
        <v>1.3730804774831115E-2</v>
      </c>
      <c r="I53" s="4" t="s">
        <v>265</v>
      </c>
    </row>
    <row r="54" spans="1:9" ht="15.75" thickBot="1" x14ac:dyDescent="0.3">
      <c r="A54" s="3">
        <v>29</v>
      </c>
      <c r="B54" s="120" t="s">
        <v>16</v>
      </c>
      <c r="C54" s="77" t="s">
        <v>1053</v>
      </c>
      <c r="D54" s="3" t="s">
        <v>538</v>
      </c>
      <c r="E54" s="3" t="s">
        <v>976</v>
      </c>
      <c r="F54" s="3" t="s">
        <v>1536</v>
      </c>
      <c r="G54" s="3" t="s">
        <v>364</v>
      </c>
      <c r="H54" s="59">
        <v>3.0242453455016637E-4</v>
      </c>
      <c r="I54" s="3" t="s">
        <v>618</v>
      </c>
    </row>
    <row r="55" spans="1:9" ht="15.75" thickBot="1" x14ac:dyDescent="0.3">
      <c r="A55" s="4">
        <v>30</v>
      </c>
      <c r="B55" s="121" t="s">
        <v>16</v>
      </c>
      <c r="C55" s="78" t="s">
        <v>18</v>
      </c>
      <c r="D55" s="4" t="s">
        <v>540</v>
      </c>
      <c r="E55" s="4" t="s">
        <v>977</v>
      </c>
      <c r="F55" s="4" t="s">
        <v>1537</v>
      </c>
      <c r="G55" s="4" t="s">
        <v>973</v>
      </c>
      <c r="H55" s="58">
        <v>1.0909788387727824E-2</v>
      </c>
      <c r="I55" s="4" t="s">
        <v>333</v>
      </c>
    </row>
    <row r="56" spans="1:9" ht="15.75" thickBot="1" x14ac:dyDescent="0.3">
      <c r="A56" s="3">
        <v>31</v>
      </c>
      <c r="B56" s="120" t="s">
        <v>16</v>
      </c>
      <c r="C56" s="77" t="s">
        <v>19</v>
      </c>
      <c r="D56" s="3" t="s">
        <v>541</v>
      </c>
      <c r="E56" s="3" t="s">
        <v>979</v>
      </c>
      <c r="F56" s="3" t="s">
        <v>1538</v>
      </c>
      <c r="G56" s="3" t="s">
        <v>1332</v>
      </c>
      <c r="H56" s="57">
        <v>9.8233117086605464E-3</v>
      </c>
      <c r="I56" s="3" t="s">
        <v>1539</v>
      </c>
    </row>
    <row r="57" spans="1:9" ht="23.25" thickBot="1" x14ac:dyDescent="0.3">
      <c r="A57" s="4">
        <v>32</v>
      </c>
      <c r="B57" s="121" t="s">
        <v>16</v>
      </c>
      <c r="C57" s="78" t="s">
        <v>1006</v>
      </c>
      <c r="D57" s="4" t="s">
        <v>542</v>
      </c>
      <c r="E57" s="4" t="s">
        <v>980</v>
      </c>
      <c r="F57" s="4" t="s">
        <v>1541</v>
      </c>
      <c r="G57" s="4" t="s">
        <v>1542</v>
      </c>
      <c r="H57" s="58">
        <v>2.2498382908881922E-2</v>
      </c>
      <c r="I57" s="4" t="s">
        <v>269</v>
      </c>
    </row>
    <row r="58" spans="1:9" ht="15.75" thickBot="1" x14ac:dyDescent="0.3">
      <c r="A58" s="3">
        <v>33</v>
      </c>
      <c r="B58" s="120" t="s">
        <v>16</v>
      </c>
      <c r="C58" s="77" t="s">
        <v>20</v>
      </c>
      <c r="D58" s="3" t="s">
        <v>543</v>
      </c>
      <c r="E58" s="3" t="s">
        <v>981</v>
      </c>
      <c r="F58" s="3" t="s">
        <v>1543</v>
      </c>
      <c r="G58" s="3" t="s">
        <v>1289</v>
      </c>
      <c r="H58" s="65">
        <v>-2.813883440455996E-3</v>
      </c>
      <c r="I58" s="3" t="s">
        <v>291</v>
      </c>
    </row>
    <row r="59" spans="1:9" ht="15.75" thickBot="1" x14ac:dyDescent="0.3">
      <c r="A59" s="4">
        <v>34</v>
      </c>
      <c r="B59" s="121" t="s">
        <v>16</v>
      </c>
      <c r="C59" s="78" t="s">
        <v>1007</v>
      </c>
      <c r="D59" s="4" t="s">
        <v>544</v>
      </c>
      <c r="E59" s="4" t="s">
        <v>982</v>
      </c>
      <c r="F59" s="4" t="s">
        <v>1545</v>
      </c>
      <c r="G59" s="4" t="s">
        <v>1546</v>
      </c>
      <c r="H59" s="58">
        <v>1.2447875892435544E-2</v>
      </c>
      <c r="I59" s="4" t="s">
        <v>291</v>
      </c>
    </row>
    <row r="60" spans="1:9" ht="15.75" thickBot="1" x14ac:dyDescent="0.3">
      <c r="A60" s="3">
        <v>35</v>
      </c>
      <c r="B60" s="120" t="s">
        <v>16</v>
      </c>
      <c r="C60" s="77" t="s">
        <v>21</v>
      </c>
      <c r="D60" s="3" t="s">
        <v>545</v>
      </c>
      <c r="E60" s="3" t="s">
        <v>983</v>
      </c>
      <c r="F60" s="3" t="s">
        <v>1547</v>
      </c>
      <c r="G60" s="3" t="s">
        <v>266</v>
      </c>
      <c r="H60" s="57">
        <v>2.9766022400105781E-2</v>
      </c>
      <c r="I60" s="3" t="s">
        <v>337</v>
      </c>
    </row>
    <row r="61" spans="1:9" ht="15.75" thickBot="1" x14ac:dyDescent="0.3">
      <c r="A61" s="4">
        <v>36</v>
      </c>
      <c r="B61" s="121" t="s">
        <v>16</v>
      </c>
      <c r="C61" s="78" t="s">
        <v>1008</v>
      </c>
      <c r="D61" s="4" t="s">
        <v>546</v>
      </c>
      <c r="E61" s="4" t="s">
        <v>1549</v>
      </c>
      <c r="F61" s="4" t="s">
        <v>1550</v>
      </c>
      <c r="G61" s="4" t="s">
        <v>1551</v>
      </c>
      <c r="H61" s="58">
        <v>2.591540937715775E-2</v>
      </c>
      <c r="I61" s="4" t="s">
        <v>274</v>
      </c>
    </row>
    <row r="62" spans="1:9" ht="15.75" thickBot="1" x14ac:dyDescent="0.3">
      <c r="A62" s="3">
        <v>37</v>
      </c>
      <c r="B62" s="120" t="s">
        <v>16</v>
      </c>
      <c r="C62" s="77" t="s">
        <v>1009</v>
      </c>
      <c r="D62" s="3" t="s">
        <v>450</v>
      </c>
      <c r="E62" s="3" t="s">
        <v>985</v>
      </c>
      <c r="F62" s="3" t="s">
        <v>1553</v>
      </c>
      <c r="G62" s="3" t="s">
        <v>837</v>
      </c>
      <c r="H62" s="57">
        <v>6.6041457813738871E-3</v>
      </c>
      <c r="I62" s="3" t="s">
        <v>275</v>
      </c>
    </row>
    <row r="63" spans="1:9" ht="15.75" thickBot="1" x14ac:dyDescent="0.3">
      <c r="A63" s="4">
        <v>38</v>
      </c>
      <c r="B63" s="121" t="s">
        <v>16</v>
      </c>
      <c r="C63" s="78" t="s">
        <v>1010</v>
      </c>
      <c r="D63" s="4" t="s">
        <v>547</v>
      </c>
      <c r="E63" s="4" t="s">
        <v>987</v>
      </c>
      <c r="F63" s="4" t="s">
        <v>1555</v>
      </c>
      <c r="G63" s="4" t="s">
        <v>668</v>
      </c>
      <c r="H63" s="58">
        <v>2.420907764376707E-2</v>
      </c>
      <c r="I63" s="4" t="s">
        <v>325</v>
      </c>
    </row>
    <row r="64" spans="1:9" ht="15.75" thickBot="1" x14ac:dyDescent="0.3">
      <c r="A64" s="3">
        <v>39</v>
      </c>
      <c r="B64" s="120" t="s">
        <v>16</v>
      </c>
      <c r="C64" s="77" t="s">
        <v>1011</v>
      </c>
      <c r="D64" s="3" t="s">
        <v>422</v>
      </c>
      <c r="E64" s="3" t="s">
        <v>988</v>
      </c>
      <c r="F64" s="3" t="s">
        <v>1557</v>
      </c>
      <c r="G64" s="3" t="s">
        <v>1558</v>
      </c>
      <c r="H64" s="57">
        <v>2.9813141754077104E-2</v>
      </c>
      <c r="I64" s="3" t="s">
        <v>548</v>
      </c>
    </row>
    <row r="65" spans="1:9" ht="15.75" thickBot="1" x14ac:dyDescent="0.3">
      <c r="A65" s="4">
        <v>40</v>
      </c>
      <c r="B65" s="121" t="s">
        <v>22</v>
      </c>
      <c r="C65" s="78" t="s">
        <v>1559</v>
      </c>
      <c r="D65" s="4" t="s">
        <v>551</v>
      </c>
      <c r="E65" s="4" t="s">
        <v>869</v>
      </c>
      <c r="F65" s="4" t="s">
        <v>1560</v>
      </c>
      <c r="G65" s="4" t="s">
        <v>584</v>
      </c>
      <c r="H65" s="66">
        <v>-1.0176820851442749E-2</v>
      </c>
      <c r="I65" s="4" t="s">
        <v>404</v>
      </c>
    </row>
    <row r="66" spans="1:9" ht="15.75" thickBot="1" x14ac:dyDescent="0.3">
      <c r="A66" s="62"/>
      <c r="B66" s="63"/>
      <c r="C66" s="122" t="s">
        <v>23</v>
      </c>
      <c r="D66" s="61" t="s">
        <v>989</v>
      </c>
      <c r="E66" s="61" t="s">
        <v>1561</v>
      </c>
      <c r="F66" s="61" t="s">
        <v>1562</v>
      </c>
      <c r="G66" s="61" t="s">
        <v>1563</v>
      </c>
      <c r="H66" s="72">
        <v>1.9819261308985436E-2</v>
      </c>
    </row>
    <row r="67" spans="1:9" x14ac:dyDescent="0.25">
      <c r="A67"/>
      <c r="C67"/>
    </row>
    <row r="69" spans="1:9" x14ac:dyDescent="0.25">
      <c r="H69" s="76"/>
    </row>
  </sheetData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93281-2975-4001-BFCF-F2E9C46028D6}">
  <dimension ref="A2:F4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6" ht="15.75" x14ac:dyDescent="0.25">
      <c r="A2" s="24" t="s">
        <v>255</v>
      </c>
      <c r="B2" s="24"/>
      <c r="C2" s="24"/>
    </row>
    <row r="3" spans="1:6" ht="15.75" thickBot="1" x14ac:dyDescent="0.3"/>
    <row r="4" spans="1:6" ht="15.75" thickBot="1" x14ac:dyDescent="0.3">
      <c r="D4" s="1" t="s">
        <v>108</v>
      </c>
      <c r="E4" s="1" t="s">
        <v>126</v>
      </c>
      <c r="F4" s="1" t="s">
        <v>144</v>
      </c>
    </row>
    <row r="5" spans="1:6" ht="15.75" thickBot="1" x14ac:dyDescent="0.3">
      <c r="A5" s="1" t="s">
        <v>1</v>
      </c>
      <c r="B5" s="1" t="s">
        <v>2</v>
      </c>
      <c r="C5" s="1" t="s">
        <v>3</v>
      </c>
      <c r="D5" s="2">
        <v>44682</v>
      </c>
      <c r="E5" s="2">
        <v>44682</v>
      </c>
      <c r="F5" s="2">
        <v>44682</v>
      </c>
    </row>
    <row r="6" spans="1:6" x14ac:dyDescent="0.25">
      <c r="A6" s="8">
        <v>1</v>
      </c>
      <c r="B6" s="84" t="s">
        <v>7</v>
      </c>
      <c r="C6" s="84" t="s">
        <v>993</v>
      </c>
      <c r="D6" s="13">
        <v>29.351672190000002</v>
      </c>
      <c r="E6" s="13">
        <v>25.439417099999996</v>
      </c>
      <c r="F6" s="13">
        <f>+D6-E6</f>
        <v>3.9122550900000057</v>
      </c>
    </row>
    <row r="7" spans="1:6" x14ac:dyDescent="0.25">
      <c r="A7" s="8">
        <f>1+A6</f>
        <v>2</v>
      </c>
      <c r="B7" s="84" t="s">
        <v>7</v>
      </c>
      <c r="C7" s="84" t="s">
        <v>10</v>
      </c>
      <c r="D7" s="13">
        <v>24.006984339999999</v>
      </c>
      <c r="E7" s="13">
        <v>20.163262779999997</v>
      </c>
      <c r="F7" s="13">
        <f>+D7-E7</f>
        <v>3.8437215600000023</v>
      </c>
    </row>
    <row r="8" spans="1:6" x14ac:dyDescent="0.25">
      <c r="A8" s="8">
        <f t="shared" ref="A8:A45" si="0">1+A7</f>
        <v>3</v>
      </c>
      <c r="B8" s="84" t="s">
        <v>7</v>
      </c>
      <c r="C8" s="84" t="s">
        <v>991</v>
      </c>
      <c r="D8" s="13">
        <v>63.227183129999993</v>
      </c>
      <c r="E8" s="13">
        <v>59.653433530000015</v>
      </c>
      <c r="F8" s="13">
        <f>+D8-E8</f>
        <v>3.573749599999978</v>
      </c>
    </row>
    <row r="9" spans="1:6" x14ac:dyDescent="0.25">
      <c r="A9" s="8">
        <f t="shared" si="0"/>
        <v>4</v>
      </c>
      <c r="B9" s="84" t="s">
        <v>7</v>
      </c>
      <c r="C9" s="84" t="s">
        <v>8</v>
      </c>
      <c r="D9" s="13">
        <v>52.096337439999999</v>
      </c>
      <c r="E9" s="13">
        <v>49.18805274999999</v>
      </c>
      <c r="F9" s="13">
        <f>+D9-E9</f>
        <v>2.9082846900000092</v>
      </c>
    </row>
    <row r="10" spans="1:6" x14ac:dyDescent="0.25">
      <c r="A10" s="8">
        <f t="shared" si="0"/>
        <v>5</v>
      </c>
      <c r="B10" s="84" t="s">
        <v>7</v>
      </c>
      <c r="C10" s="84" t="s">
        <v>992</v>
      </c>
      <c r="D10" s="13">
        <v>41.058113499999997</v>
      </c>
      <c r="E10" s="13">
        <v>38.440154729999996</v>
      </c>
      <c r="F10" s="13">
        <f>+D10-E10</f>
        <v>2.6179587700000013</v>
      </c>
    </row>
    <row r="11" spans="1:6" x14ac:dyDescent="0.25">
      <c r="A11" s="8">
        <f t="shared" si="0"/>
        <v>6</v>
      </c>
      <c r="B11" s="84" t="s">
        <v>7</v>
      </c>
      <c r="C11" s="84" t="s">
        <v>12</v>
      </c>
      <c r="D11" s="13">
        <v>18.48993939</v>
      </c>
      <c r="E11" s="13">
        <v>16.699002250000003</v>
      </c>
      <c r="F11" s="13">
        <f>+D11-E11</f>
        <v>1.7909371399999969</v>
      </c>
    </row>
    <row r="12" spans="1:6" x14ac:dyDescent="0.25">
      <c r="A12" s="8">
        <f t="shared" si="0"/>
        <v>7</v>
      </c>
      <c r="B12" s="84" t="s">
        <v>7</v>
      </c>
      <c r="C12" s="84" t="s">
        <v>990</v>
      </c>
      <c r="D12" s="13">
        <v>72.599504490000001</v>
      </c>
      <c r="E12" s="13">
        <v>70.81661499999997</v>
      </c>
      <c r="F12" s="13">
        <f>+D12-E12</f>
        <v>1.7828894900000307</v>
      </c>
    </row>
    <row r="13" spans="1:6" x14ac:dyDescent="0.25">
      <c r="A13" s="8">
        <f t="shared" si="0"/>
        <v>8</v>
      </c>
      <c r="B13" s="84" t="s">
        <v>7</v>
      </c>
      <c r="C13" s="84" t="s">
        <v>11</v>
      </c>
      <c r="D13" s="13">
        <v>20.308390899999999</v>
      </c>
      <c r="E13" s="13">
        <v>18.685054449999999</v>
      </c>
      <c r="F13" s="13">
        <f>+D13-E13</f>
        <v>1.62333645</v>
      </c>
    </row>
    <row r="14" spans="1:6" x14ac:dyDescent="0.25">
      <c r="A14" s="8">
        <f t="shared" si="0"/>
        <v>9</v>
      </c>
      <c r="B14" s="84" t="s">
        <v>7</v>
      </c>
      <c r="C14" s="84" t="s">
        <v>13</v>
      </c>
      <c r="D14" s="13">
        <v>17.651149420000003</v>
      </c>
      <c r="E14" s="13">
        <v>16.101430040000004</v>
      </c>
      <c r="F14" s="13">
        <f>+D14-E14</f>
        <v>1.5497193799999991</v>
      </c>
    </row>
    <row r="15" spans="1:6" x14ac:dyDescent="0.25">
      <c r="A15" s="8">
        <f t="shared" si="0"/>
        <v>10</v>
      </c>
      <c r="B15" s="84" t="s">
        <v>7</v>
      </c>
      <c r="C15" s="84" t="s">
        <v>9</v>
      </c>
      <c r="D15" s="13">
        <v>27.861944469999997</v>
      </c>
      <c r="E15" s="13">
        <v>26.313249009999993</v>
      </c>
      <c r="F15" s="13">
        <f>+D15-E15</f>
        <v>1.5486954600000047</v>
      </c>
    </row>
    <row r="16" spans="1:6" x14ac:dyDescent="0.25">
      <c r="A16" s="8">
        <f t="shared" si="0"/>
        <v>11</v>
      </c>
      <c r="B16" s="84" t="s">
        <v>7</v>
      </c>
      <c r="C16" s="84" t="s">
        <v>994</v>
      </c>
      <c r="D16" s="13">
        <v>26.010373539999996</v>
      </c>
      <c r="E16" s="13">
        <v>24.590410130000006</v>
      </c>
      <c r="F16" s="13">
        <f>+D16-E16</f>
        <v>1.4199634099999905</v>
      </c>
    </row>
    <row r="17" spans="1:6" x14ac:dyDescent="0.25">
      <c r="A17" s="8">
        <f t="shared" si="0"/>
        <v>12</v>
      </c>
      <c r="B17" s="84" t="s">
        <v>7</v>
      </c>
      <c r="C17" s="84" t="s">
        <v>995</v>
      </c>
      <c r="D17" s="13">
        <v>19.585143439999996</v>
      </c>
      <c r="E17" s="13">
        <v>18.186534510000001</v>
      </c>
      <c r="F17" s="13">
        <f>+D17-E17</f>
        <v>1.3986089299999946</v>
      </c>
    </row>
    <row r="18" spans="1:6" x14ac:dyDescent="0.25">
      <c r="A18" s="8">
        <f t="shared" si="0"/>
        <v>13</v>
      </c>
      <c r="B18" s="84" t="s">
        <v>7</v>
      </c>
      <c r="C18" s="84" t="s">
        <v>996</v>
      </c>
      <c r="D18" s="13">
        <v>21.70358856</v>
      </c>
      <c r="E18" s="13">
        <v>20.38223859</v>
      </c>
      <c r="F18" s="13">
        <f>+D18-E18</f>
        <v>1.32134997</v>
      </c>
    </row>
    <row r="19" spans="1:6" x14ac:dyDescent="0.25">
      <c r="A19" s="8">
        <f t="shared" si="0"/>
        <v>14</v>
      </c>
      <c r="B19" s="84" t="s">
        <v>7</v>
      </c>
      <c r="C19" s="84" t="s">
        <v>999</v>
      </c>
      <c r="D19" s="13">
        <v>13.481396120000003</v>
      </c>
      <c r="E19" s="13">
        <v>12.239518319999997</v>
      </c>
      <c r="F19" s="13">
        <f>+D19-E19</f>
        <v>1.2418778000000064</v>
      </c>
    </row>
    <row r="20" spans="1:6" x14ac:dyDescent="0.25">
      <c r="A20" s="8">
        <f t="shared" si="0"/>
        <v>15</v>
      </c>
      <c r="B20" s="84" t="s">
        <v>7</v>
      </c>
      <c r="C20" s="84" t="s">
        <v>997</v>
      </c>
      <c r="D20" s="13">
        <v>20.603660489999999</v>
      </c>
      <c r="E20" s="13">
        <v>19.461109539999999</v>
      </c>
      <c r="F20" s="13">
        <f>+D20-E20</f>
        <v>1.1425509500000004</v>
      </c>
    </row>
    <row r="21" spans="1:6" x14ac:dyDescent="0.25">
      <c r="A21" s="8">
        <f t="shared" si="0"/>
        <v>16</v>
      </c>
      <c r="B21" s="84" t="s">
        <v>7</v>
      </c>
      <c r="C21" s="84" t="s">
        <v>14</v>
      </c>
      <c r="D21" s="13">
        <v>16.205893030000002</v>
      </c>
      <c r="E21" s="13">
        <v>15.081397730000001</v>
      </c>
      <c r="F21" s="13">
        <f>+D21-E21</f>
        <v>1.1244953000000013</v>
      </c>
    </row>
    <row r="22" spans="1:6" x14ac:dyDescent="0.25">
      <c r="A22" s="8">
        <f t="shared" si="0"/>
        <v>17</v>
      </c>
      <c r="B22" s="84" t="s">
        <v>7</v>
      </c>
      <c r="C22" s="84" t="s">
        <v>38</v>
      </c>
      <c r="D22" s="13">
        <v>25.468614299999999</v>
      </c>
      <c r="E22" s="13">
        <v>24.516967330000007</v>
      </c>
      <c r="F22" s="13">
        <f>+D22-E22</f>
        <v>0.95164696999999165</v>
      </c>
    </row>
    <row r="23" spans="1:6" x14ac:dyDescent="0.25">
      <c r="A23" s="8">
        <f t="shared" si="0"/>
        <v>18</v>
      </c>
      <c r="B23" s="84" t="s">
        <v>7</v>
      </c>
      <c r="C23" s="84" t="s">
        <v>1051</v>
      </c>
      <c r="D23" s="13">
        <v>11.388146899999999</v>
      </c>
      <c r="E23" s="13">
        <v>10.659930169999996</v>
      </c>
      <c r="F23" s="13">
        <f>+D23-E23</f>
        <v>0.72821673000000331</v>
      </c>
    </row>
    <row r="24" spans="1:6" x14ac:dyDescent="0.25">
      <c r="A24" s="8">
        <f t="shared" si="0"/>
        <v>19</v>
      </c>
      <c r="B24" s="84" t="s">
        <v>7</v>
      </c>
      <c r="C24" s="84" t="s">
        <v>17</v>
      </c>
      <c r="D24" s="13">
        <v>5.5627392299999991</v>
      </c>
      <c r="E24" s="13">
        <v>4.915241130000001</v>
      </c>
      <c r="F24" s="13">
        <f>+D24-E24</f>
        <v>0.64749809999999819</v>
      </c>
    </row>
    <row r="25" spans="1:6" x14ac:dyDescent="0.25">
      <c r="A25" s="8">
        <f t="shared" si="0"/>
        <v>20</v>
      </c>
      <c r="B25" s="84" t="s">
        <v>7</v>
      </c>
      <c r="C25" s="84" t="s">
        <v>1000</v>
      </c>
      <c r="D25" s="13">
        <v>12.116217130000001</v>
      </c>
      <c r="E25" s="13">
        <v>11.580592869999991</v>
      </c>
      <c r="F25" s="13">
        <f>+D25-E25</f>
        <v>0.5356242600000094</v>
      </c>
    </row>
    <row r="26" spans="1:6" x14ac:dyDescent="0.25">
      <c r="A26" s="8">
        <f t="shared" si="0"/>
        <v>21</v>
      </c>
      <c r="B26" s="84" t="s">
        <v>16</v>
      </c>
      <c r="C26" s="84" t="s">
        <v>1053</v>
      </c>
      <c r="D26" s="13">
        <v>5.1143520799999989</v>
      </c>
      <c r="E26" s="13">
        <v>4.6411405300000004</v>
      </c>
      <c r="F26" s="13">
        <f>+D26-E26</f>
        <v>0.47321154999999848</v>
      </c>
    </row>
    <row r="27" spans="1:6" x14ac:dyDescent="0.25">
      <c r="A27" s="8">
        <f t="shared" si="0"/>
        <v>22</v>
      </c>
      <c r="B27" s="84" t="s">
        <v>16</v>
      </c>
      <c r="C27" s="84" t="s">
        <v>18</v>
      </c>
      <c r="D27" s="13">
        <v>5.4564841300000007</v>
      </c>
      <c r="E27" s="13">
        <v>4.9940427099999987</v>
      </c>
      <c r="F27" s="13">
        <f>+D27-E27</f>
        <v>0.46244142000000199</v>
      </c>
    </row>
    <row r="28" spans="1:6" x14ac:dyDescent="0.25">
      <c r="A28" s="8">
        <f t="shared" si="0"/>
        <v>23</v>
      </c>
      <c r="B28" s="84" t="s">
        <v>16</v>
      </c>
      <c r="C28" s="84" t="s">
        <v>1005</v>
      </c>
      <c r="D28" s="13">
        <v>4.9931353300000003</v>
      </c>
      <c r="E28" s="13">
        <v>4.653673040000001</v>
      </c>
      <c r="F28" s="13">
        <f>+D28-E28</f>
        <v>0.33946228999999928</v>
      </c>
    </row>
    <row r="29" spans="1:6" x14ac:dyDescent="0.25">
      <c r="A29" s="8">
        <f t="shared" si="0"/>
        <v>24</v>
      </c>
      <c r="B29" s="84" t="s">
        <v>7</v>
      </c>
      <c r="C29" s="84" t="s">
        <v>15</v>
      </c>
      <c r="D29" s="13">
        <v>5.748680199999999</v>
      </c>
      <c r="E29" s="13">
        <v>5.4245842300000007</v>
      </c>
      <c r="F29" s="13">
        <f>+D29-E29</f>
        <v>0.32409596999999835</v>
      </c>
    </row>
    <row r="30" spans="1:6" x14ac:dyDescent="0.25">
      <c r="A30" s="8">
        <f t="shared" si="0"/>
        <v>25</v>
      </c>
      <c r="B30" s="84" t="s">
        <v>16</v>
      </c>
      <c r="C30" s="84" t="s">
        <v>1008</v>
      </c>
      <c r="D30" s="13">
        <v>2.5571838499999999</v>
      </c>
      <c r="E30" s="13">
        <v>2.2837332400000006</v>
      </c>
      <c r="F30" s="13">
        <f>+D30-E30</f>
        <v>0.27345060999999937</v>
      </c>
    </row>
    <row r="31" spans="1:6" x14ac:dyDescent="0.25">
      <c r="A31" s="8">
        <f t="shared" si="0"/>
        <v>26</v>
      </c>
      <c r="B31" s="84" t="s">
        <v>16</v>
      </c>
      <c r="C31" s="84" t="s">
        <v>19</v>
      </c>
      <c r="D31" s="13">
        <v>4.1616893299999997</v>
      </c>
      <c r="E31" s="13">
        <v>3.9468013900000001</v>
      </c>
      <c r="F31" s="13">
        <f>+D31-E31</f>
        <v>0.21488793999999967</v>
      </c>
    </row>
    <row r="32" spans="1:6" x14ac:dyDescent="0.25">
      <c r="A32" s="8">
        <f t="shared" si="0"/>
        <v>27</v>
      </c>
      <c r="B32" s="84" t="s">
        <v>7</v>
      </c>
      <c r="C32" s="84" t="s">
        <v>1052</v>
      </c>
      <c r="D32" s="13">
        <v>8.65790595</v>
      </c>
      <c r="E32" s="13">
        <v>8.4661239500000001</v>
      </c>
      <c r="F32" s="13">
        <f>+D32-E32</f>
        <v>0.1917819999999999</v>
      </c>
    </row>
    <row r="33" spans="1:6" x14ac:dyDescent="0.25">
      <c r="A33" s="8">
        <f t="shared" si="0"/>
        <v>28</v>
      </c>
      <c r="B33" s="84" t="s">
        <v>16</v>
      </c>
      <c r="C33" s="84" t="s">
        <v>1010</v>
      </c>
      <c r="D33" s="13">
        <v>2.41175608</v>
      </c>
      <c r="E33" s="13">
        <v>2.22152225</v>
      </c>
      <c r="F33" s="13">
        <f>+D33-E33</f>
        <v>0.19023382999999994</v>
      </c>
    </row>
    <row r="34" spans="1:6" ht="22.5" x14ac:dyDescent="0.25">
      <c r="A34" s="8">
        <f t="shared" si="0"/>
        <v>29</v>
      </c>
      <c r="B34" s="84" t="s">
        <v>7</v>
      </c>
      <c r="C34" s="84" t="s">
        <v>1004</v>
      </c>
      <c r="D34" s="13">
        <v>5.6808604599999999</v>
      </c>
      <c r="E34" s="13">
        <v>5.5238408400000019</v>
      </c>
      <c r="F34" s="13">
        <f>+D34-E34</f>
        <v>0.15701961999999803</v>
      </c>
    </row>
    <row r="35" spans="1:6" x14ac:dyDescent="0.25">
      <c r="A35" s="8">
        <f t="shared" si="0"/>
        <v>30</v>
      </c>
      <c r="B35" s="84" t="s">
        <v>16</v>
      </c>
      <c r="C35" s="84" t="s">
        <v>1007</v>
      </c>
      <c r="D35" s="13">
        <v>2.9571642300000001</v>
      </c>
      <c r="E35" s="13">
        <v>2.80872564</v>
      </c>
      <c r="F35" s="13">
        <f>+D35-E35</f>
        <v>0.14843859000000004</v>
      </c>
    </row>
    <row r="36" spans="1:6" ht="22.5" x14ac:dyDescent="0.25">
      <c r="A36" s="8">
        <f t="shared" si="0"/>
        <v>31</v>
      </c>
      <c r="B36" s="84" t="s">
        <v>7</v>
      </c>
      <c r="C36" s="84" t="s">
        <v>998</v>
      </c>
      <c r="D36" s="13">
        <v>16.43930353</v>
      </c>
      <c r="E36" s="13">
        <v>16.301002760000003</v>
      </c>
      <c r="F36" s="13">
        <f>+D36-E36</f>
        <v>0.13830076999999719</v>
      </c>
    </row>
    <row r="37" spans="1:6" x14ac:dyDescent="0.25">
      <c r="A37" s="8">
        <f t="shared" si="0"/>
        <v>32</v>
      </c>
      <c r="B37" s="84" t="s">
        <v>16</v>
      </c>
      <c r="C37" s="84" t="s">
        <v>21</v>
      </c>
      <c r="D37" s="13">
        <v>2.9301804499999999</v>
      </c>
      <c r="E37" s="13">
        <v>2.8202226300000004</v>
      </c>
      <c r="F37" s="13">
        <f>+D37-E37</f>
        <v>0.10995781999999954</v>
      </c>
    </row>
    <row r="38" spans="1:6" x14ac:dyDescent="0.25">
      <c r="A38" s="8">
        <f t="shared" si="0"/>
        <v>33</v>
      </c>
      <c r="B38" s="84" t="s">
        <v>16</v>
      </c>
      <c r="C38" s="84" t="s">
        <v>1011</v>
      </c>
      <c r="D38" s="13">
        <v>1.4797450400000001</v>
      </c>
      <c r="E38" s="13">
        <v>1.4113635099999999</v>
      </c>
      <c r="F38" s="13">
        <f>+D38-E38</f>
        <v>6.8381530000000135E-2</v>
      </c>
    </row>
    <row r="39" spans="1:6" x14ac:dyDescent="0.25">
      <c r="A39" s="8">
        <f t="shared" si="0"/>
        <v>34</v>
      </c>
      <c r="B39" s="84" t="s">
        <v>16</v>
      </c>
      <c r="C39" s="84" t="s">
        <v>1009</v>
      </c>
      <c r="D39" s="13">
        <v>2.0808452399999999</v>
      </c>
      <c r="E39" s="13">
        <v>2.0314014299999994</v>
      </c>
      <c r="F39" s="13">
        <f>+D39-E39</f>
        <v>4.9443810000000532E-2</v>
      </c>
    </row>
    <row r="40" spans="1:6" x14ac:dyDescent="0.25">
      <c r="A40" s="8">
        <f t="shared" si="0"/>
        <v>35</v>
      </c>
      <c r="B40" s="84" t="s">
        <v>7</v>
      </c>
      <c r="C40" s="84" t="s">
        <v>1001</v>
      </c>
      <c r="D40" s="13">
        <v>11.430920159999999</v>
      </c>
      <c r="E40" s="13">
        <v>11.40265509</v>
      </c>
      <c r="F40" s="13">
        <f>+D40-E40</f>
        <v>2.8265069999999781E-2</v>
      </c>
    </row>
    <row r="41" spans="1:6" x14ac:dyDescent="0.25">
      <c r="A41" s="8">
        <f t="shared" si="0"/>
        <v>36</v>
      </c>
      <c r="B41" s="84" t="s">
        <v>16</v>
      </c>
      <c r="C41" s="84" t="s">
        <v>20</v>
      </c>
      <c r="D41" s="13">
        <v>2.7345008900000001</v>
      </c>
      <c r="E41" s="13">
        <v>2.7099725000000001</v>
      </c>
      <c r="F41" s="13">
        <f>+D41-E41</f>
        <v>2.4528389999999956E-2</v>
      </c>
    </row>
    <row r="42" spans="1:6" x14ac:dyDescent="0.25">
      <c r="A42" s="8">
        <f t="shared" si="0"/>
        <v>37</v>
      </c>
      <c r="B42" s="84" t="s">
        <v>7</v>
      </c>
      <c r="C42" s="84" t="s">
        <v>1003</v>
      </c>
      <c r="D42" s="13">
        <v>7.1448060299999989</v>
      </c>
      <c r="E42" s="13">
        <v>7.1219453900000014</v>
      </c>
      <c r="F42" s="13">
        <f>+D42-E42</f>
        <v>2.2860639999997545E-2</v>
      </c>
    </row>
    <row r="43" spans="1:6" x14ac:dyDescent="0.25">
      <c r="A43" s="8">
        <f t="shared" si="0"/>
        <v>38</v>
      </c>
      <c r="B43" s="84" t="s">
        <v>22</v>
      </c>
      <c r="C43" s="84" t="s">
        <v>1012</v>
      </c>
      <c r="D43" s="13">
        <v>0.73473917</v>
      </c>
      <c r="E43" s="13">
        <v>0.72919210000000001</v>
      </c>
      <c r="F43" s="13">
        <f>+D43-E43</f>
        <v>5.5470699999999873E-3</v>
      </c>
    </row>
    <row r="44" spans="1:6" ht="22.5" x14ac:dyDescent="0.25">
      <c r="A44" s="8">
        <f t="shared" si="0"/>
        <v>39</v>
      </c>
      <c r="B44" s="84" t="s">
        <v>16</v>
      </c>
      <c r="C44" s="84" t="s">
        <v>1006</v>
      </c>
      <c r="D44" s="13">
        <v>2.2926910899999999</v>
      </c>
      <c r="E44" s="13">
        <v>2.2908460900000001</v>
      </c>
      <c r="F44" s="13">
        <f>+D44-E44</f>
        <v>1.8449999999998745E-3</v>
      </c>
    </row>
    <row r="45" spans="1:6" x14ac:dyDescent="0.25">
      <c r="A45" s="8">
        <f t="shared" si="0"/>
        <v>40</v>
      </c>
      <c r="B45" s="84" t="s">
        <v>7</v>
      </c>
      <c r="C45" s="84" t="s">
        <v>1002</v>
      </c>
      <c r="D45" s="13">
        <v>7.7881516500000014</v>
      </c>
      <c r="E45" s="13">
        <v>8.1437950099999998</v>
      </c>
      <c r="F45" s="85">
        <f>+D45-E45</f>
        <v>-0.35564335999999841</v>
      </c>
    </row>
    <row r="46" spans="1:6" x14ac:dyDescent="0.25">
      <c r="A46" s="34" t="s">
        <v>51</v>
      </c>
      <c r="B46" s="34"/>
      <c r="C46" s="35" t="s">
        <v>1769</v>
      </c>
      <c r="D46" s="36">
        <v>641.57208689999982</v>
      </c>
      <c r="E46" s="36">
        <v>603.04019628999981</v>
      </c>
      <c r="F46" s="36">
        <f t="shared" ref="F46" si="1">+D46-E46</f>
        <v>38.531890610000005</v>
      </c>
    </row>
  </sheetData>
  <sortState xmlns:xlrd2="http://schemas.microsoft.com/office/spreadsheetml/2017/richdata2" ref="A6:F45">
    <sortCondition descending="1" ref="F6:F45"/>
  </sortState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173C7-8222-4133-860D-42E37749D817}">
  <dimension ref="A2:G67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4" t="s">
        <v>48</v>
      </c>
      <c r="B2" s="24"/>
      <c r="C2" s="24"/>
      <c r="D2" s="24"/>
    </row>
    <row r="21" spans="1:7" ht="15.75" x14ac:dyDescent="0.25">
      <c r="A21" s="104" t="s">
        <v>47</v>
      </c>
      <c r="B21" s="104"/>
      <c r="C21" s="104"/>
      <c r="D21" s="104"/>
      <c r="E21" s="104"/>
    </row>
    <row r="22" spans="1:7" ht="15.75" thickBot="1" x14ac:dyDescent="0.3"/>
    <row r="23" spans="1:7" ht="15.75" customHeight="1" thickBot="1" x14ac:dyDescent="0.3">
      <c r="D23" s="171" t="s">
        <v>105</v>
      </c>
      <c r="E23" s="172"/>
      <c r="F23" s="173"/>
      <c r="G23" s="151" t="s">
        <v>1461</v>
      </c>
    </row>
    <row r="24" spans="1:7" ht="15" customHeight="1" thickBot="1" x14ac:dyDescent="0.3">
      <c r="D24" s="174" t="s">
        <v>96</v>
      </c>
      <c r="E24" s="115"/>
      <c r="F24" s="175"/>
      <c r="G24" s="152"/>
    </row>
    <row r="25" spans="1:7" ht="15.75" thickBot="1" x14ac:dyDescent="0.3">
      <c r="D25" s="176" t="s">
        <v>87</v>
      </c>
      <c r="E25" s="170"/>
      <c r="F25" s="177"/>
      <c r="G25" s="152"/>
    </row>
    <row r="26" spans="1:7" ht="15.75" thickBot="1" x14ac:dyDescent="0.3">
      <c r="A26" s="196" t="s">
        <v>1</v>
      </c>
      <c r="B26" s="178" t="s">
        <v>2</v>
      </c>
      <c r="C26" s="218" t="s">
        <v>3</v>
      </c>
      <c r="D26" s="141">
        <v>44621</v>
      </c>
      <c r="E26" s="132">
        <v>44652</v>
      </c>
      <c r="F26" s="142">
        <v>44682</v>
      </c>
      <c r="G26" s="83" t="s">
        <v>4</v>
      </c>
    </row>
    <row r="27" spans="1:7" x14ac:dyDescent="0.25">
      <c r="A27" s="197">
        <v>1</v>
      </c>
      <c r="B27" s="203" t="s">
        <v>7</v>
      </c>
      <c r="C27" s="214" t="s">
        <v>10</v>
      </c>
      <c r="D27" s="143">
        <v>0.49701277723606702</v>
      </c>
      <c r="E27" s="129">
        <v>0.47485678259991054</v>
      </c>
      <c r="F27" s="144">
        <v>0.47540029970368608</v>
      </c>
      <c r="G27" s="138">
        <v>5.4351710377553708E-4</v>
      </c>
    </row>
    <row r="28" spans="1:7" x14ac:dyDescent="0.25">
      <c r="A28" s="198">
        <f>+A27+1</f>
        <v>2</v>
      </c>
      <c r="B28" s="204" t="s">
        <v>7</v>
      </c>
      <c r="C28" s="215" t="s">
        <v>1475</v>
      </c>
      <c r="D28" s="145">
        <v>0.65896010732414156</v>
      </c>
      <c r="E28" s="22">
        <v>0.65089818981263958</v>
      </c>
      <c r="F28" s="146">
        <v>0.61508242021947268</v>
      </c>
      <c r="G28" s="139">
        <v>-3.5815769593166902E-2</v>
      </c>
    </row>
    <row r="29" spans="1:7" x14ac:dyDescent="0.25">
      <c r="A29" s="198">
        <f t="shared" ref="A29:A66" si="0">+A28+1</f>
        <v>3</v>
      </c>
      <c r="B29" s="204" t="s">
        <v>7</v>
      </c>
      <c r="C29" s="215" t="s">
        <v>17</v>
      </c>
      <c r="D29" s="145">
        <v>0.63101395377170888</v>
      </c>
      <c r="E29" s="22">
        <v>0.68128319007278304</v>
      </c>
      <c r="F29" s="146">
        <v>0.71853605693543976</v>
      </c>
      <c r="G29" s="140">
        <v>3.7252866862656719E-2</v>
      </c>
    </row>
    <row r="30" spans="1:7" x14ac:dyDescent="0.25">
      <c r="A30" s="198">
        <f t="shared" si="0"/>
        <v>4</v>
      </c>
      <c r="B30" s="204" t="s">
        <v>7</v>
      </c>
      <c r="C30" s="215" t="s">
        <v>1488</v>
      </c>
      <c r="D30" s="145">
        <v>0.7214331497247769</v>
      </c>
      <c r="E30" s="22">
        <v>0.73093206357622487</v>
      </c>
      <c r="F30" s="146">
        <v>0.72692777222873639</v>
      </c>
      <c r="G30" s="139">
        <v>-4.0042913474884756E-3</v>
      </c>
    </row>
    <row r="31" spans="1:7" x14ac:dyDescent="0.25">
      <c r="A31" s="198">
        <f t="shared" si="0"/>
        <v>5</v>
      </c>
      <c r="B31" s="204" t="s">
        <v>7</v>
      </c>
      <c r="C31" s="215" t="s">
        <v>1506</v>
      </c>
      <c r="D31" s="145">
        <v>0.73890571550638073</v>
      </c>
      <c r="E31" s="22">
        <v>0.72524093164354952</v>
      </c>
      <c r="F31" s="146">
        <v>0.735973371813474</v>
      </c>
      <c r="G31" s="140">
        <v>1.0732440169924473E-2</v>
      </c>
    </row>
    <row r="32" spans="1:7" x14ac:dyDescent="0.25">
      <c r="A32" s="198">
        <f t="shared" si="0"/>
        <v>6</v>
      </c>
      <c r="B32" s="204" t="s">
        <v>7</v>
      </c>
      <c r="C32" s="215" t="s">
        <v>1465</v>
      </c>
      <c r="D32" s="145">
        <v>0.72456397143614104</v>
      </c>
      <c r="E32" s="22">
        <v>0.75761130500205576</v>
      </c>
      <c r="F32" s="146">
        <v>0.75278613731817834</v>
      </c>
      <c r="G32" s="139">
        <v>-4.8251676838774182E-3</v>
      </c>
    </row>
    <row r="33" spans="1:7" x14ac:dyDescent="0.25">
      <c r="A33" s="198">
        <f t="shared" si="0"/>
        <v>7</v>
      </c>
      <c r="B33" s="204" t="s">
        <v>7</v>
      </c>
      <c r="C33" s="215" t="s">
        <v>13</v>
      </c>
      <c r="D33" s="145">
        <v>0.73585671636422179</v>
      </c>
      <c r="E33" s="22">
        <v>0.76668560258497909</v>
      </c>
      <c r="F33" s="146">
        <v>0.76346255681622877</v>
      </c>
      <c r="G33" s="139">
        <v>-3.2230457687503211E-3</v>
      </c>
    </row>
    <row r="34" spans="1:7" x14ac:dyDescent="0.25">
      <c r="A34" s="198">
        <f t="shared" si="0"/>
        <v>8</v>
      </c>
      <c r="B34" s="204" t="s">
        <v>7</v>
      </c>
      <c r="C34" s="215" t="s">
        <v>11</v>
      </c>
      <c r="D34" s="149">
        <v>2.1488914883627737</v>
      </c>
      <c r="E34" s="22">
        <v>0.79395600663259658</v>
      </c>
      <c r="F34" s="146">
        <v>0.77593251448464928</v>
      </c>
      <c r="G34" s="139">
        <v>-1.8023492147947295E-2</v>
      </c>
    </row>
    <row r="35" spans="1:7" x14ac:dyDescent="0.25">
      <c r="A35" s="198">
        <f t="shared" si="0"/>
        <v>9</v>
      </c>
      <c r="B35" s="204" t="s">
        <v>7</v>
      </c>
      <c r="C35" s="215" t="s">
        <v>14</v>
      </c>
      <c r="D35" s="147">
        <v>0.81687542614830155</v>
      </c>
      <c r="E35" s="22">
        <v>0.79260999840034563</v>
      </c>
      <c r="F35" s="146">
        <v>0.77872130327339451</v>
      </c>
      <c r="G35" s="139">
        <v>-1.3888695126951123E-2</v>
      </c>
    </row>
    <row r="36" spans="1:7" x14ac:dyDescent="0.25">
      <c r="A36" s="198">
        <f t="shared" si="0"/>
        <v>10</v>
      </c>
      <c r="B36" s="204" t="s">
        <v>7</v>
      </c>
      <c r="C36" s="215" t="s">
        <v>8</v>
      </c>
      <c r="D36" s="147">
        <v>0.80479569337738432</v>
      </c>
      <c r="E36" s="21">
        <v>0.80270239563150758</v>
      </c>
      <c r="F36" s="146">
        <v>0.79558417256294878</v>
      </c>
      <c r="G36" s="139">
        <v>-7.1182230685588044E-3</v>
      </c>
    </row>
    <row r="37" spans="1:7" x14ac:dyDescent="0.25">
      <c r="A37" s="198">
        <f t="shared" si="0"/>
        <v>11</v>
      </c>
      <c r="B37" s="204" t="s">
        <v>7</v>
      </c>
      <c r="C37" s="215" t="s">
        <v>1483</v>
      </c>
      <c r="D37" s="149">
        <v>1.1298341937284151</v>
      </c>
      <c r="E37" s="21">
        <v>0.82858652222507112</v>
      </c>
      <c r="F37" s="148">
        <v>0.82786680875089558</v>
      </c>
      <c r="G37" s="139">
        <v>-7.1971347417554288E-4</v>
      </c>
    </row>
    <row r="38" spans="1:7" x14ac:dyDescent="0.25">
      <c r="A38" s="198">
        <f t="shared" si="0"/>
        <v>12</v>
      </c>
      <c r="B38" s="204" t="s">
        <v>7</v>
      </c>
      <c r="C38" s="215" t="s">
        <v>1509</v>
      </c>
      <c r="D38" s="147">
        <v>0.83647562480816806</v>
      </c>
      <c r="E38" s="21">
        <v>0.857904264023717</v>
      </c>
      <c r="F38" s="148">
        <v>0.838869003158905</v>
      </c>
      <c r="G38" s="139">
        <v>-1.9035260864811998E-2</v>
      </c>
    </row>
    <row r="39" spans="1:7" x14ac:dyDescent="0.25">
      <c r="A39" s="198">
        <f t="shared" si="0"/>
        <v>13</v>
      </c>
      <c r="B39" s="204" t="s">
        <v>7</v>
      </c>
      <c r="C39" s="215" t="s">
        <v>9</v>
      </c>
      <c r="D39" s="147">
        <v>0.85227221168157241</v>
      </c>
      <c r="E39" s="21">
        <v>0.84782115117952117</v>
      </c>
      <c r="F39" s="148">
        <v>0.84158289296436517</v>
      </c>
      <c r="G39" s="139">
        <v>-6.2382582151560007E-3</v>
      </c>
    </row>
    <row r="40" spans="1:7" x14ac:dyDescent="0.25">
      <c r="A40" s="198">
        <f t="shared" si="0"/>
        <v>14</v>
      </c>
      <c r="B40" s="204" t="s">
        <v>7</v>
      </c>
      <c r="C40" s="215" t="s">
        <v>1765</v>
      </c>
      <c r="D40" s="147">
        <v>0.80969325149126636</v>
      </c>
      <c r="E40" s="21">
        <v>0.85335107718607339</v>
      </c>
      <c r="F40" s="148">
        <v>0.84693046169659814</v>
      </c>
      <c r="G40" s="139">
        <v>-6.4206154894752565E-3</v>
      </c>
    </row>
    <row r="41" spans="1:7" x14ac:dyDescent="0.25">
      <c r="A41" s="198">
        <f t="shared" si="0"/>
        <v>15</v>
      </c>
      <c r="B41" s="204" t="s">
        <v>7</v>
      </c>
      <c r="C41" s="215" t="s">
        <v>1512</v>
      </c>
      <c r="D41" s="145">
        <v>0.74583639849812966</v>
      </c>
      <c r="E41" s="21">
        <v>0.80552735611248316</v>
      </c>
      <c r="F41" s="148">
        <v>0.85296289740515763</v>
      </c>
      <c r="G41" s="140">
        <v>4.7435541292674466E-2</v>
      </c>
    </row>
    <row r="42" spans="1:7" x14ac:dyDescent="0.25">
      <c r="A42" s="198">
        <f t="shared" si="0"/>
        <v>16</v>
      </c>
      <c r="B42" s="204" t="s">
        <v>7</v>
      </c>
      <c r="C42" s="215" t="s">
        <v>1496</v>
      </c>
      <c r="D42" s="147">
        <v>0.90552735968736942</v>
      </c>
      <c r="E42" s="21">
        <v>0.89784697998617702</v>
      </c>
      <c r="F42" s="148">
        <v>0.86507798600468233</v>
      </c>
      <c r="G42" s="139">
        <v>-3.2768993981494687E-2</v>
      </c>
    </row>
    <row r="43" spans="1:7" x14ac:dyDescent="0.25">
      <c r="A43" s="198">
        <f t="shared" si="0"/>
        <v>17</v>
      </c>
      <c r="B43" s="204" t="s">
        <v>7</v>
      </c>
      <c r="C43" s="215" t="s">
        <v>1462</v>
      </c>
      <c r="D43" s="147">
        <v>0.85793562802879519</v>
      </c>
      <c r="E43" s="21">
        <v>0.83041266497779942</v>
      </c>
      <c r="F43" s="148">
        <v>0.90150905710641227</v>
      </c>
      <c r="G43" s="140">
        <v>7.1096392128612851E-2</v>
      </c>
    </row>
    <row r="44" spans="1:7" x14ac:dyDescent="0.25">
      <c r="A44" s="198">
        <f t="shared" si="0"/>
        <v>18</v>
      </c>
      <c r="B44" s="204" t="s">
        <v>7</v>
      </c>
      <c r="C44" s="215" t="s">
        <v>15</v>
      </c>
      <c r="D44" s="147">
        <v>0.92188944990346178</v>
      </c>
      <c r="E44" s="20">
        <v>0.95208422768235934</v>
      </c>
      <c r="F44" s="148">
        <v>0.90569746469487222</v>
      </c>
      <c r="G44" s="139">
        <v>-4.6386762987487118E-2</v>
      </c>
    </row>
    <row r="45" spans="1:7" x14ac:dyDescent="0.25">
      <c r="A45" s="198">
        <f t="shared" si="0"/>
        <v>19</v>
      </c>
      <c r="B45" s="204" t="s">
        <v>7</v>
      </c>
      <c r="C45" s="215" t="s">
        <v>1529</v>
      </c>
      <c r="D45" s="149">
        <v>0.98645070013704128</v>
      </c>
      <c r="E45" s="21">
        <v>0.92445866174739522</v>
      </c>
      <c r="F45" s="148">
        <v>0.93636631029689776</v>
      </c>
      <c r="G45" s="140">
        <v>1.1907648549502547E-2</v>
      </c>
    </row>
    <row r="46" spans="1:7" x14ac:dyDescent="0.25">
      <c r="A46" s="198">
        <f t="shared" si="0"/>
        <v>20</v>
      </c>
      <c r="B46" s="204" t="s">
        <v>7</v>
      </c>
      <c r="C46" s="215" t="s">
        <v>1517</v>
      </c>
      <c r="D46" s="149">
        <v>0.97437917409362407</v>
      </c>
      <c r="E46" s="20">
        <v>0.97003502077282699</v>
      </c>
      <c r="F46" s="150">
        <v>0.96826706990894484</v>
      </c>
      <c r="G46" s="139">
        <v>-1.7679508638821506E-3</v>
      </c>
    </row>
    <row r="47" spans="1:7" x14ac:dyDescent="0.25">
      <c r="A47" s="198">
        <f t="shared" si="0"/>
        <v>21</v>
      </c>
      <c r="B47" s="204" t="s">
        <v>7</v>
      </c>
      <c r="C47" s="215" t="s">
        <v>1478</v>
      </c>
      <c r="D47" s="149">
        <v>1.0449863645379336</v>
      </c>
      <c r="E47" s="20">
        <v>0.99585528388193933</v>
      </c>
      <c r="F47" s="150">
        <v>0.97711606046752175</v>
      </c>
      <c r="G47" s="139">
        <v>-1.8739223414417583E-2</v>
      </c>
    </row>
    <row r="48" spans="1:7" x14ac:dyDescent="0.25">
      <c r="A48" s="198">
        <f t="shared" si="0"/>
        <v>22</v>
      </c>
      <c r="B48" s="204" t="s">
        <v>7</v>
      </c>
      <c r="C48" s="215" t="s">
        <v>1499</v>
      </c>
      <c r="D48" s="149">
        <v>0.97731037512744945</v>
      </c>
      <c r="E48" s="21">
        <v>0.89650666766372222</v>
      </c>
      <c r="F48" s="150">
        <v>0.99124896644656302</v>
      </c>
      <c r="G48" s="140">
        <v>9.4742298782840795E-2</v>
      </c>
    </row>
    <row r="49" spans="1:7" x14ac:dyDescent="0.25">
      <c r="A49" s="198">
        <f t="shared" si="0"/>
        <v>23</v>
      </c>
      <c r="B49" s="204" t="s">
        <v>7</v>
      </c>
      <c r="C49" s="215" t="s">
        <v>1766</v>
      </c>
      <c r="D49" s="149">
        <v>1.0684228904821267</v>
      </c>
      <c r="E49" s="20">
        <v>1.0906314750011352</v>
      </c>
      <c r="F49" s="150">
        <v>1.0843782761641025</v>
      </c>
      <c r="G49" s="139">
        <v>-6.2531988370326808E-3</v>
      </c>
    </row>
    <row r="50" spans="1:7" x14ac:dyDescent="0.25">
      <c r="A50" s="198">
        <f t="shared" si="0"/>
        <v>24</v>
      </c>
      <c r="B50" s="204" t="s">
        <v>7</v>
      </c>
      <c r="C50" s="215" t="s">
        <v>1519</v>
      </c>
      <c r="D50" s="149">
        <v>1.1091696048779827</v>
      </c>
      <c r="E50" s="20">
        <v>1.116777320930348</v>
      </c>
      <c r="F50" s="150">
        <v>1.1556012598633649</v>
      </c>
      <c r="G50" s="140">
        <v>3.8823938933016944E-2</v>
      </c>
    </row>
    <row r="51" spans="1:7" x14ac:dyDescent="0.25">
      <c r="A51" s="198">
        <f t="shared" si="0"/>
        <v>25</v>
      </c>
      <c r="B51" s="204" t="s">
        <v>7</v>
      </c>
      <c r="C51" s="215" t="s">
        <v>1502</v>
      </c>
      <c r="D51" s="149">
        <v>1.2518441277966093</v>
      </c>
      <c r="E51" s="20">
        <v>1.2131181871826857</v>
      </c>
      <c r="F51" s="150">
        <v>1.1599494504492072</v>
      </c>
      <c r="G51" s="139">
        <v>-5.316873673347855E-2</v>
      </c>
    </row>
    <row r="52" spans="1:7" x14ac:dyDescent="0.25">
      <c r="A52" s="198">
        <f t="shared" si="0"/>
        <v>26</v>
      </c>
      <c r="B52" s="204" t="s">
        <v>7</v>
      </c>
      <c r="C52" s="215" t="s">
        <v>1522</v>
      </c>
      <c r="D52" s="149">
        <v>1.6906311823518101</v>
      </c>
      <c r="E52" s="20">
        <v>1.4803484264733344</v>
      </c>
      <c r="F52" s="150">
        <v>1.3012649397931639</v>
      </c>
      <c r="G52" s="139">
        <v>-0.17908348668017049</v>
      </c>
    </row>
    <row r="53" spans="1:7" ht="15.75" thickBot="1" x14ac:dyDescent="0.3">
      <c r="A53" s="210">
        <f t="shared" si="0"/>
        <v>27</v>
      </c>
      <c r="B53" s="212" t="s">
        <v>7</v>
      </c>
      <c r="C53" s="216" t="s">
        <v>1767</v>
      </c>
      <c r="D53" s="153">
        <v>1.1575638884724408</v>
      </c>
      <c r="E53" s="154">
        <v>1.4135787403830422</v>
      </c>
      <c r="F53" s="155">
        <v>1.3921019708577484</v>
      </c>
      <c r="G53" s="239">
        <v>-2.147676952529376E-2</v>
      </c>
    </row>
    <row r="54" spans="1:7" x14ac:dyDescent="0.25">
      <c r="A54" s="211">
        <v>1</v>
      </c>
      <c r="B54" s="213" t="s">
        <v>16</v>
      </c>
      <c r="C54" s="217" t="s">
        <v>1764</v>
      </c>
      <c r="D54" s="179">
        <v>0.76446820090058798</v>
      </c>
      <c r="E54" s="180">
        <v>0.77815695297405507</v>
      </c>
      <c r="F54" s="181">
        <v>0.77915290845207463</v>
      </c>
      <c r="G54" s="240">
        <v>9.9595547801956119E-4</v>
      </c>
    </row>
    <row r="55" spans="1:7" x14ac:dyDescent="0.25">
      <c r="A55" s="198">
        <f t="shared" si="0"/>
        <v>2</v>
      </c>
      <c r="B55" s="204" t="s">
        <v>16</v>
      </c>
      <c r="C55" s="215" t="s">
        <v>1548</v>
      </c>
      <c r="D55" s="145">
        <v>0.79568678532097503</v>
      </c>
      <c r="E55" s="21">
        <v>0.8056390582567029</v>
      </c>
      <c r="F55" s="148">
        <v>0.80842608209875844</v>
      </c>
      <c r="G55" s="140">
        <v>2.787023842055536E-3</v>
      </c>
    </row>
    <row r="56" spans="1:7" x14ac:dyDescent="0.25">
      <c r="A56" s="198">
        <f t="shared" si="0"/>
        <v>3</v>
      </c>
      <c r="B56" s="204" t="s">
        <v>16</v>
      </c>
      <c r="C56" s="215" t="s">
        <v>18</v>
      </c>
      <c r="D56" s="147">
        <v>0.81123657310852215</v>
      </c>
      <c r="E56" s="21">
        <v>0.85006367980718855</v>
      </c>
      <c r="F56" s="148">
        <v>0.81912197087324146</v>
      </c>
      <c r="G56" s="139">
        <v>-3.0941708933947099E-2</v>
      </c>
    </row>
    <row r="57" spans="1:7" x14ac:dyDescent="0.25">
      <c r="A57" s="198">
        <f t="shared" si="0"/>
        <v>4</v>
      </c>
      <c r="B57" s="204" t="s">
        <v>16</v>
      </c>
      <c r="C57" s="215" t="s">
        <v>19</v>
      </c>
      <c r="D57" s="147">
        <v>0.84038628869755205</v>
      </c>
      <c r="E57" s="21">
        <v>0.82953835606858239</v>
      </c>
      <c r="F57" s="148">
        <v>0.83143646157429085</v>
      </c>
      <c r="G57" s="140">
        <v>1.8981055057084584E-3</v>
      </c>
    </row>
    <row r="58" spans="1:7" x14ac:dyDescent="0.25">
      <c r="A58" s="198">
        <f t="shared" si="0"/>
        <v>5</v>
      </c>
      <c r="B58" s="204" t="s">
        <v>16</v>
      </c>
      <c r="C58" s="215" t="s">
        <v>1544</v>
      </c>
      <c r="D58" s="147">
        <v>0.88260138033697588</v>
      </c>
      <c r="E58" s="21">
        <v>0.88472797664102887</v>
      </c>
      <c r="F58" s="148">
        <v>0.87181207039405451</v>
      </c>
      <c r="G58" s="139">
        <v>-1.2915906246974362E-2</v>
      </c>
    </row>
    <row r="59" spans="1:7" x14ac:dyDescent="0.25">
      <c r="A59" s="198">
        <f t="shared" si="0"/>
        <v>6</v>
      </c>
      <c r="B59" s="204" t="s">
        <v>16</v>
      </c>
      <c r="C59" s="215" t="s">
        <v>1556</v>
      </c>
      <c r="D59" s="147">
        <v>0.84862834733137127</v>
      </c>
      <c r="E59" s="21">
        <v>0.8760732269440149</v>
      </c>
      <c r="F59" s="148">
        <v>0.88301646621137797</v>
      </c>
      <c r="G59" s="140">
        <v>6.9432392673630661E-3</v>
      </c>
    </row>
    <row r="60" spans="1:7" x14ac:dyDescent="0.25">
      <c r="A60" s="198">
        <f t="shared" si="0"/>
        <v>7</v>
      </c>
      <c r="B60" s="204" t="s">
        <v>16</v>
      </c>
      <c r="C60" s="215" t="s">
        <v>1554</v>
      </c>
      <c r="D60" s="147">
        <v>0.91282937081287574</v>
      </c>
      <c r="E60" s="21">
        <v>0.92835444824974067</v>
      </c>
      <c r="F60" s="148">
        <v>0.88911665213999147</v>
      </c>
      <c r="G60" s="139">
        <v>-3.9237796109749201E-2</v>
      </c>
    </row>
    <row r="61" spans="1:7" x14ac:dyDescent="0.25">
      <c r="A61" s="198">
        <f t="shared" si="0"/>
        <v>8</v>
      </c>
      <c r="B61" s="204" t="s">
        <v>16</v>
      </c>
      <c r="C61" s="215" t="s">
        <v>1535</v>
      </c>
      <c r="D61" s="149">
        <v>1.2417022861624496</v>
      </c>
      <c r="E61" s="20">
        <v>0.98742895249298945</v>
      </c>
      <c r="F61" s="150">
        <v>0.96715467437792113</v>
      </c>
      <c r="G61" s="139">
        <v>-2.0274278115068323E-2</v>
      </c>
    </row>
    <row r="62" spans="1:7" x14ac:dyDescent="0.25">
      <c r="A62" s="198">
        <f t="shared" si="0"/>
        <v>9</v>
      </c>
      <c r="B62" s="204" t="s">
        <v>16</v>
      </c>
      <c r="C62" s="215" t="s">
        <v>21</v>
      </c>
      <c r="D62" s="149">
        <v>1.1953521440926134</v>
      </c>
      <c r="E62" s="20">
        <v>1.160258480954671</v>
      </c>
      <c r="F62" s="150">
        <v>1.053611896638017</v>
      </c>
      <c r="G62" s="139">
        <v>-0.10664658431665397</v>
      </c>
    </row>
    <row r="63" spans="1:7" x14ac:dyDescent="0.25">
      <c r="A63" s="198">
        <f t="shared" si="0"/>
        <v>10</v>
      </c>
      <c r="B63" s="204" t="s">
        <v>16</v>
      </c>
      <c r="C63" s="215" t="s">
        <v>1552</v>
      </c>
      <c r="D63" s="149">
        <v>1.0666103997149239</v>
      </c>
      <c r="E63" s="20">
        <v>1.0760623349320917</v>
      </c>
      <c r="F63" s="150">
        <v>1.0636396553329808</v>
      </c>
      <c r="G63" s="139">
        <v>-1.242267959911092E-2</v>
      </c>
    </row>
    <row r="64" spans="1:7" x14ac:dyDescent="0.25">
      <c r="A64" s="198">
        <f t="shared" si="0"/>
        <v>11</v>
      </c>
      <c r="B64" s="204" t="s">
        <v>16</v>
      </c>
      <c r="C64" s="215" t="s">
        <v>20</v>
      </c>
      <c r="D64" s="149">
        <v>1.1116273918929338</v>
      </c>
      <c r="E64" s="20">
        <v>1.1214237672523928</v>
      </c>
      <c r="F64" s="150">
        <v>1.1405969753752667</v>
      </c>
      <c r="G64" s="140">
        <v>1.917320812287393E-2</v>
      </c>
    </row>
    <row r="65" spans="1:7" x14ac:dyDescent="0.25">
      <c r="A65" s="198">
        <f t="shared" si="0"/>
        <v>12</v>
      </c>
      <c r="B65" s="204" t="s">
        <v>22</v>
      </c>
      <c r="C65" s="215" t="s">
        <v>1559</v>
      </c>
      <c r="D65" s="149">
        <v>1.1982983910431761</v>
      </c>
      <c r="E65" s="20">
        <v>1.1526251257926663</v>
      </c>
      <c r="F65" s="150">
        <v>1.142734785520725</v>
      </c>
      <c r="G65" s="139">
        <v>-9.8903402719412448E-3</v>
      </c>
    </row>
    <row r="66" spans="1:7" ht="15.75" thickBot="1" x14ac:dyDescent="0.3">
      <c r="A66" s="199">
        <f t="shared" si="0"/>
        <v>13</v>
      </c>
      <c r="B66" s="234" t="s">
        <v>16</v>
      </c>
      <c r="C66" s="238" t="s">
        <v>1540</v>
      </c>
      <c r="D66" s="235">
        <v>1.4025126941136066</v>
      </c>
      <c r="E66" s="236">
        <v>1.5011698817918337</v>
      </c>
      <c r="F66" s="237">
        <v>1.502185568058892</v>
      </c>
      <c r="G66" s="241">
        <v>1.01568626705828E-3</v>
      </c>
    </row>
    <row r="67" spans="1:7" ht="15.75" thickBot="1" x14ac:dyDescent="0.3">
      <c r="A67" s="34" t="s">
        <v>51</v>
      </c>
      <c r="B67" s="34"/>
      <c r="C67" s="156" t="s">
        <v>23</v>
      </c>
      <c r="D67" s="207">
        <v>0.87426373737069085</v>
      </c>
      <c r="E67" s="208">
        <v>0.83889184205009137</v>
      </c>
      <c r="F67" s="209">
        <v>0.84032696060938961</v>
      </c>
      <c r="G67" s="189">
        <v>1.4351185592982318E-3</v>
      </c>
    </row>
  </sheetData>
  <sortState xmlns:xlrd2="http://schemas.microsoft.com/office/spreadsheetml/2017/richdata2" caseSensitive="1" ref="A27:G67">
    <sortCondition ref="B27:B67"/>
    <sortCondition ref="F27:F67"/>
  </sortState>
  <mergeCells count="5">
    <mergeCell ref="D23:F23"/>
    <mergeCell ref="D24:F24"/>
    <mergeCell ref="D25:F25"/>
    <mergeCell ref="G23:G25"/>
    <mergeCell ref="A21:E2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AF16A-22F3-4A47-9C93-1A19D4EDEA99}">
  <dimension ref="A2:G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4" t="s">
        <v>438</v>
      </c>
      <c r="B2" s="104"/>
      <c r="C2" s="104"/>
      <c r="D2" s="104"/>
    </row>
    <row r="20" spans="1:7" ht="15.75" x14ac:dyDescent="0.25">
      <c r="A20" s="104" t="s">
        <v>437</v>
      </c>
      <c r="B20" s="104"/>
      <c r="C20" s="104"/>
      <c r="D20" s="104"/>
      <c r="E20" s="104"/>
    </row>
    <row r="21" spans="1:7" ht="15.75" thickBot="1" x14ac:dyDescent="0.3"/>
    <row r="22" spans="1:7" ht="15.75" customHeight="1" thickBot="1" x14ac:dyDescent="0.3">
      <c r="D22" s="182" t="s">
        <v>495</v>
      </c>
      <c r="E22" s="183"/>
      <c r="F22" s="184"/>
      <c r="G22" s="151" t="s">
        <v>934</v>
      </c>
    </row>
    <row r="23" spans="1:7" ht="15.75" customHeight="1" thickBot="1" x14ac:dyDescent="0.3">
      <c r="D23" s="174" t="s">
        <v>496</v>
      </c>
      <c r="E23" s="115"/>
      <c r="F23" s="175"/>
      <c r="G23" s="152"/>
    </row>
    <row r="24" spans="1:7" ht="15.75" thickBot="1" x14ac:dyDescent="0.3">
      <c r="D24" s="186" t="s">
        <v>497</v>
      </c>
      <c r="E24" s="187"/>
      <c r="F24" s="188"/>
      <c r="G24" s="152"/>
    </row>
    <row r="25" spans="1:7" ht="15.75" thickBot="1" x14ac:dyDescent="0.3">
      <c r="A25" s="196" t="s">
        <v>1</v>
      </c>
      <c r="B25" s="178" t="s">
        <v>2</v>
      </c>
      <c r="C25" s="178" t="s">
        <v>3</v>
      </c>
      <c r="D25" s="141">
        <v>44593</v>
      </c>
      <c r="E25" s="132">
        <v>44621</v>
      </c>
      <c r="F25" s="142">
        <v>44652</v>
      </c>
      <c r="G25" s="83" t="s">
        <v>4</v>
      </c>
    </row>
    <row r="26" spans="1:7" x14ac:dyDescent="0.25">
      <c r="A26" s="197">
        <v>1</v>
      </c>
      <c r="B26" s="203" t="s">
        <v>7</v>
      </c>
      <c r="C26" s="203" t="s">
        <v>993</v>
      </c>
      <c r="D26" s="143">
        <v>3</v>
      </c>
      <c r="E26" s="129">
        <v>2.9666687392888478</v>
      </c>
      <c r="F26" s="144">
        <v>3</v>
      </c>
      <c r="G26" s="230">
        <v>0.1834023648955676</v>
      </c>
    </row>
    <row r="27" spans="1:7" x14ac:dyDescent="0.25">
      <c r="A27" s="198">
        <f>+A26+1</f>
        <v>2</v>
      </c>
      <c r="B27" s="204" t="s">
        <v>7</v>
      </c>
      <c r="C27" s="204" t="s">
        <v>11</v>
      </c>
      <c r="D27" s="145">
        <v>2.6667287573838445</v>
      </c>
      <c r="E27" s="22">
        <v>2.4347988908641254</v>
      </c>
      <c r="F27" s="146">
        <v>2.4680386452856338</v>
      </c>
      <c r="G27" s="139">
        <v>3.3239754421508394E-2</v>
      </c>
    </row>
    <row r="28" spans="1:7" x14ac:dyDescent="0.25">
      <c r="A28" s="198">
        <f t="shared" ref="A28:A65" si="0">+A27+1</f>
        <v>3</v>
      </c>
      <c r="B28" s="204" t="s">
        <v>7</v>
      </c>
      <c r="C28" s="204" t="s">
        <v>996</v>
      </c>
      <c r="D28" s="145">
        <v>2.1369342014339843</v>
      </c>
      <c r="E28" s="22">
        <v>1.9878252968900794</v>
      </c>
      <c r="F28" s="146">
        <v>1.9417605663600908</v>
      </c>
      <c r="G28" s="140">
        <v>-4.6064730529988607E-2</v>
      </c>
    </row>
    <row r="29" spans="1:7" x14ac:dyDescent="0.25">
      <c r="A29" s="198">
        <f t="shared" si="0"/>
        <v>4</v>
      </c>
      <c r="B29" s="204" t="s">
        <v>7</v>
      </c>
      <c r="C29" s="204" t="s">
        <v>1000</v>
      </c>
      <c r="D29" s="145">
        <v>2.1893663231661789</v>
      </c>
      <c r="E29" s="22">
        <v>2.0045765410137153</v>
      </c>
      <c r="F29" s="146">
        <v>1.8559291233487611</v>
      </c>
      <c r="G29" s="140">
        <v>-0.14864741766495415</v>
      </c>
    </row>
    <row r="30" spans="1:7" ht="22.5" x14ac:dyDescent="0.25">
      <c r="A30" s="198">
        <f t="shared" si="0"/>
        <v>5</v>
      </c>
      <c r="B30" s="204" t="s">
        <v>7</v>
      </c>
      <c r="C30" s="204" t="s">
        <v>1004</v>
      </c>
      <c r="D30" s="145">
        <v>1.8184674660758433</v>
      </c>
      <c r="E30" s="22">
        <v>1.8757025214776695</v>
      </c>
      <c r="F30" s="146">
        <v>1.8260121479072076</v>
      </c>
      <c r="G30" s="140">
        <v>-4.969037357046191E-2</v>
      </c>
    </row>
    <row r="31" spans="1:7" x14ac:dyDescent="0.25">
      <c r="A31" s="198">
        <f t="shared" si="0"/>
        <v>6</v>
      </c>
      <c r="B31" s="204" t="s">
        <v>7</v>
      </c>
      <c r="C31" s="204" t="s">
        <v>12</v>
      </c>
      <c r="D31" s="145">
        <v>1.8123595530905361</v>
      </c>
      <c r="E31" s="22">
        <v>1.8763884486372941</v>
      </c>
      <c r="F31" s="146">
        <v>1.7082540844193528</v>
      </c>
      <c r="G31" s="140">
        <v>-0.16813436421794137</v>
      </c>
    </row>
    <row r="32" spans="1:7" x14ac:dyDescent="0.25">
      <c r="A32" s="198">
        <f t="shared" si="0"/>
        <v>7</v>
      </c>
      <c r="B32" s="204" t="s">
        <v>7</v>
      </c>
      <c r="C32" s="204" t="s">
        <v>9</v>
      </c>
      <c r="D32" s="145">
        <v>1.6484759357620362</v>
      </c>
      <c r="E32" s="22">
        <v>1.6011262291802475</v>
      </c>
      <c r="F32" s="146">
        <v>1.6316658389150767</v>
      </c>
      <c r="G32" s="139">
        <v>3.0539609734829165E-2</v>
      </c>
    </row>
    <row r="33" spans="1:7" x14ac:dyDescent="0.25">
      <c r="A33" s="198">
        <f t="shared" si="0"/>
        <v>8</v>
      </c>
      <c r="B33" s="204" t="s">
        <v>7</v>
      </c>
      <c r="C33" s="204" t="s">
        <v>14</v>
      </c>
      <c r="D33" s="145">
        <v>1.6831843912078537</v>
      </c>
      <c r="E33" s="22">
        <v>1.5704824094529501</v>
      </c>
      <c r="F33" s="146">
        <v>1.6040186059604566</v>
      </c>
      <c r="G33" s="139">
        <v>3.3536196507506499E-2</v>
      </c>
    </row>
    <row r="34" spans="1:7" x14ac:dyDescent="0.25">
      <c r="A34" s="198">
        <f t="shared" si="0"/>
        <v>9</v>
      </c>
      <c r="B34" s="204" t="s">
        <v>7</v>
      </c>
      <c r="C34" s="204" t="s">
        <v>992</v>
      </c>
      <c r="D34" s="145">
        <v>1.4867220015585847</v>
      </c>
      <c r="E34" s="22">
        <v>1.5021216961577775</v>
      </c>
      <c r="F34" s="146">
        <v>1.5020349076685908</v>
      </c>
      <c r="G34" s="140">
        <v>-8.678848918663995E-5</v>
      </c>
    </row>
    <row r="35" spans="1:7" x14ac:dyDescent="0.25">
      <c r="A35" s="198">
        <f t="shared" si="0"/>
        <v>10</v>
      </c>
      <c r="B35" s="204" t="s">
        <v>7</v>
      </c>
      <c r="C35" s="204" t="s">
        <v>17</v>
      </c>
      <c r="D35" s="145">
        <v>1.8415199883195457</v>
      </c>
      <c r="E35" s="22">
        <v>1.4530120285405212</v>
      </c>
      <c r="F35" s="146">
        <v>1.4982652559891221</v>
      </c>
      <c r="G35" s="139">
        <v>4.525322744860083E-2</v>
      </c>
    </row>
    <row r="36" spans="1:7" x14ac:dyDescent="0.25">
      <c r="A36" s="198">
        <f t="shared" si="0"/>
        <v>11</v>
      </c>
      <c r="B36" s="204" t="s">
        <v>7</v>
      </c>
      <c r="C36" s="204" t="s">
        <v>8</v>
      </c>
      <c r="D36" s="145">
        <v>1.47455959728588</v>
      </c>
      <c r="E36" s="22">
        <v>1.4629562727619341</v>
      </c>
      <c r="F36" s="146">
        <v>1.4736581500011969</v>
      </c>
      <c r="G36" s="139">
        <v>1.0701877239262858E-2</v>
      </c>
    </row>
    <row r="37" spans="1:7" x14ac:dyDescent="0.25">
      <c r="A37" s="198">
        <f t="shared" si="0"/>
        <v>12</v>
      </c>
      <c r="B37" s="204" t="s">
        <v>7</v>
      </c>
      <c r="C37" s="204" t="s">
        <v>10</v>
      </c>
      <c r="D37" s="145">
        <v>1.5304466536584749</v>
      </c>
      <c r="E37" s="22">
        <v>1.4495704840680248</v>
      </c>
      <c r="F37" s="146">
        <v>1.464535255669569</v>
      </c>
      <c r="G37" s="139">
        <v>1.4964771601544191E-2</v>
      </c>
    </row>
    <row r="38" spans="1:7" x14ac:dyDescent="0.25">
      <c r="A38" s="198">
        <f t="shared" si="0"/>
        <v>13</v>
      </c>
      <c r="B38" s="204" t="s">
        <v>7</v>
      </c>
      <c r="C38" s="204" t="s">
        <v>999</v>
      </c>
      <c r="D38" s="145">
        <v>1.4698788992701668</v>
      </c>
      <c r="E38" s="22">
        <v>1.4387797924466845</v>
      </c>
      <c r="F38" s="146">
        <v>1.3948618582410703</v>
      </c>
      <c r="G38" s="140">
        <v>-4.3917934205614184E-2</v>
      </c>
    </row>
    <row r="39" spans="1:7" x14ac:dyDescent="0.25">
      <c r="A39" s="198">
        <f t="shared" si="0"/>
        <v>14</v>
      </c>
      <c r="B39" s="204" t="s">
        <v>7</v>
      </c>
      <c r="C39" s="204" t="s">
        <v>13</v>
      </c>
      <c r="D39" s="145">
        <v>1.3423586440824653</v>
      </c>
      <c r="E39" s="22">
        <v>1.3349125709892042</v>
      </c>
      <c r="F39" s="146">
        <v>1.3445600991757767</v>
      </c>
      <c r="G39" s="139">
        <v>9.6475281865724405E-3</v>
      </c>
    </row>
    <row r="40" spans="1:7" x14ac:dyDescent="0.25">
      <c r="A40" s="198">
        <f t="shared" si="0"/>
        <v>15</v>
      </c>
      <c r="B40" s="204" t="s">
        <v>7</v>
      </c>
      <c r="C40" s="204" t="s">
        <v>15</v>
      </c>
      <c r="D40" s="145">
        <v>1.2775280132938944</v>
      </c>
      <c r="E40" s="22">
        <v>1.2924445808913974</v>
      </c>
      <c r="F40" s="146">
        <v>1.3114451789107815</v>
      </c>
      <c r="G40" s="139">
        <v>1.9000598019384141E-2</v>
      </c>
    </row>
    <row r="41" spans="1:7" x14ac:dyDescent="0.25">
      <c r="A41" s="198">
        <f t="shared" si="0"/>
        <v>16</v>
      </c>
      <c r="B41" s="204" t="s">
        <v>7</v>
      </c>
      <c r="C41" s="204" t="s">
        <v>997</v>
      </c>
      <c r="D41" s="145">
        <v>1.260948359858107</v>
      </c>
      <c r="E41" s="22">
        <v>1.298153546799919</v>
      </c>
      <c r="F41" s="146">
        <v>1.3062919242694706</v>
      </c>
      <c r="G41" s="139">
        <v>8.1383774695515942E-3</v>
      </c>
    </row>
    <row r="42" spans="1:7" x14ac:dyDescent="0.25">
      <c r="A42" s="198">
        <f t="shared" si="0"/>
        <v>17</v>
      </c>
      <c r="B42" s="204" t="s">
        <v>7</v>
      </c>
      <c r="C42" s="204" t="s">
        <v>1051</v>
      </c>
      <c r="D42" s="145">
        <v>1.3433523830375373</v>
      </c>
      <c r="E42" s="22">
        <v>1.2838772254787307</v>
      </c>
      <c r="F42" s="146">
        <v>1.2970730059626225</v>
      </c>
      <c r="G42" s="139">
        <v>1.3195780483891806E-2</v>
      </c>
    </row>
    <row r="43" spans="1:7" x14ac:dyDescent="0.25">
      <c r="A43" s="198">
        <f t="shared" si="0"/>
        <v>18</v>
      </c>
      <c r="B43" s="204" t="s">
        <v>7</v>
      </c>
      <c r="C43" s="204" t="s">
        <v>991</v>
      </c>
      <c r="D43" s="145">
        <v>1.4206830321505586</v>
      </c>
      <c r="E43" s="22">
        <v>1.3912676048175312</v>
      </c>
      <c r="F43" s="146">
        <v>1.2636248592947525</v>
      </c>
      <c r="G43" s="140">
        <v>-0.12764274552277866</v>
      </c>
    </row>
    <row r="44" spans="1:7" x14ac:dyDescent="0.25">
      <c r="A44" s="198">
        <f t="shared" si="0"/>
        <v>19</v>
      </c>
      <c r="B44" s="204" t="s">
        <v>7</v>
      </c>
      <c r="C44" s="204" t="s">
        <v>38</v>
      </c>
      <c r="D44" s="145">
        <v>1.1620523688912576</v>
      </c>
      <c r="E44" s="22">
        <v>1.1260773038391489</v>
      </c>
      <c r="F44" s="146">
        <v>1.2538279846072748</v>
      </c>
      <c r="G44" s="139">
        <v>0.1277506807681259</v>
      </c>
    </row>
    <row r="45" spans="1:7" x14ac:dyDescent="0.25">
      <c r="A45" s="198">
        <f t="shared" si="0"/>
        <v>20</v>
      </c>
      <c r="B45" s="204" t="s">
        <v>7</v>
      </c>
      <c r="C45" s="204" t="s">
        <v>990</v>
      </c>
      <c r="D45" s="145">
        <v>1.1416270265403234</v>
      </c>
      <c r="E45" s="22">
        <v>1.1835145743265636</v>
      </c>
      <c r="F45" s="146">
        <v>1.2258417622737283</v>
      </c>
      <c r="G45" s="139">
        <v>4.2327187947164724E-2</v>
      </c>
    </row>
    <row r="46" spans="1:7" x14ac:dyDescent="0.25">
      <c r="A46" s="198">
        <f t="shared" si="0"/>
        <v>21</v>
      </c>
      <c r="B46" s="204" t="s">
        <v>7</v>
      </c>
      <c r="C46" s="204" t="s">
        <v>994</v>
      </c>
      <c r="D46" s="145">
        <v>1.1771921694080432</v>
      </c>
      <c r="E46" s="22">
        <v>1.076133186146512</v>
      </c>
      <c r="F46" s="146">
        <v>1.1947446826499042</v>
      </c>
      <c r="G46" s="139">
        <v>0.1186114965033922</v>
      </c>
    </row>
    <row r="47" spans="1:7" x14ac:dyDescent="0.25">
      <c r="A47" s="198">
        <f t="shared" si="0"/>
        <v>22</v>
      </c>
      <c r="B47" s="204" t="s">
        <v>7</v>
      </c>
      <c r="C47" s="204" t="s">
        <v>1002</v>
      </c>
      <c r="D47" s="145">
        <v>1.2218661850304591</v>
      </c>
      <c r="E47" s="22">
        <v>1.2044906300356264</v>
      </c>
      <c r="F47" s="146">
        <v>1.1784776191054069</v>
      </c>
      <c r="G47" s="140">
        <v>-2.601301093021946E-2</v>
      </c>
    </row>
    <row r="48" spans="1:7" x14ac:dyDescent="0.25">
      <c r="A48" s="198">
        <f t="shared" si="0"/>
        <v>23</v>
      </c>
      <c r="B48" s="204" t="s">
        <v>7</v>
      </c>
      <c r="C48" s="204" t="s">
        <v>995</v>
      </c>
      <c r="D48" s="145">
        <v>1.0802161348899391</v>
      </c>
      <c r="E48" s="22">
        <v>1.0665747868633553</v>
      </c>
      <c r="F48" s="146">
        <v>1.1159276884713356</v>
      </c>
      <c r="G48" s="139">
        <v>4.9352901607980337E-2</v>
      </c>
    </row>
    <row r="49" spans="1:7" x14ac:dyDescent="0.25">
      <c r="A49" s="198">
        <f t="shared" si="0"/>
        <v>24</v>
      </c>
      <c r="B49" s="204" t="s">
        <v>7</v>
      </c>
      <c r="C49" s="204" t="s">
        <v>1003</v>
      </c>
      <c r="D49" s="147">
        <v>1.0421190069750916</v>
      </c>
      <c r="E49" s="21">
        <v>1.0396972173277841</v>
      </c>
      <c r="F49" s="148">
        <v>1.0384018995909643</v>
      </c>
      <c r="G49" s="140">
        <v>-1.2953177368197899E-3</v>
      </c>
    </row>
    <row r="50" spans="1:7" x14ac:dyDescent="0.25">
      <c r="A50" s="198">
        <f t="shared" si="0"/>
        <v>25</v>
      </c>
      <c r="B50" s="204" t="s">
        <v>7</v>
      </c>
      <c r="C50" s="204" t="s">
        <v>1001</v>
      </c>
      <c r="D50" s="145">
        <v>1.0698539742315345</v>
      </c>
      <c r="E50" s="21">
        <v>0.9530834724526831</v>
      </c>
      <c r="F50" s="148">
        <v>0.93728502834308935</v>
      </c>
      <c r="G50" s="140">
        <v>-1.5798444109593746E-2</v>
      </c>
    </row>
    <row r="51" spans="1:7" ht="22.5" x14ac:dyDescent="0.25">
      <c r="A51" s="198">
        <f t="shared" si="0"/>
        <v>26</v>
      </c>
      <c r="B51" s="204" t="s">
        <v>7</v>
      </c>
      <c r="C51" s="204" t="s">
        <v>998</v>
      </c>
      <c r="D51" s="147">
        <v>0.93022491813993191</v>
      </c>
      <c r="E51" s="21">
        <v>0.90849131354258761</v>
      </c>
      <c r="F51" s="148">
        <v>0.87418821011418923</v>
      </c>
      <c r="G51" s="140">
        <v>-3.4303103428398374E-2</v>
      </c>
    </row>
    <row r="52" spans="1:7" ht="15.75" thickBot="1" x14ac:dyDescent="0.3">
      <c r="A52" s="199">
        <f t="shared" si="0"/>
        <v>27</v>
      </c>
      <c r="B52" s="205" t="s">
        <v>7</v>
      </c>
      <c r="C52" s="205" t="s">
        <v>1052</v>
      </c>
      <c r="D52" s="164">
        <v>0.62293868657369911</v>
      </c>
      <c r="E52" s="165">
        <v>0.49397463450531393</v>
      </c>
      <c r="F52" s="166">
        <v>0.39906103285901201</v>
      </c>
      <c r="G52" s="168">
        <v>-9.4913601646301915E-2</v>
      </c>
    </row>
    <row r="53" spans="1:7" x14ac:dyDescent="0.25">
      <c r="A53" s="197">
        <v>1</v>
      </c>
      <c r="B53" s="203" t="s">
        <v>16</v>
      </c>
      <c r="C53" s="203" t="s">
        <v>1008</v>
      </c>
      <c r="D53" s="143">
        <v>2.368743278460546</v>
      </c>
      <c r="E53" s="129">
        <v>2.51586855388509</v>
      </c>
      <c r="F53" s="144">
        <v>2.5787967332135864</v>
      </c>
      <c r="G53" s="230">
        <v>6.292817932849637E-2</v>
      </c>
    </row>
    <row r="54" spans="1:7" x14ac:dyDescent="0.25">
      <c r="A54" s="198">
        <f t="shared" si="0"/>
        <v>2</v>
      </c>
      <c r="B54" s="204" t="s">
        <v>16</v>
      </c>
      <c r="C54" s="204" t="s">
        <v>1007</v>
      </c>
      <c r="D54" s="145">
        <v>2.1824151514890473</v>
      </c>
      <c r="E54" s="22">
        <v>2.0827334213713451</v>
      </c>
      <c r="F54" s="146">
        <v>2.1318297626769533</v>
      </c>
      <c r="G54" s="139">
        <v>4.9096341305608249E-2</v>
      </c>
    </row>
    <row r="55" spans="1:7" x14ac:dyDescent="0.25">
      <c r="A55" s="198">
        <f t="shared" si="0"/>
        <v>3</v>
      </c>
      <c r="B55" s="204" t="s">
        <v>16</v>
      </c>
      <c r="C55" s="204" t="s">
        <v>18</v>
      </c>
      <c r="D55" s="145">
        <v>1.7459954766178605</v>
      </c>
      <c r="E55" s="22">
        <v>1.8050406845362597</v>
      </c>
      <c r="F55" s="146">
        <v>1.8586904341223291</v>
      </c>
      <c r="G55" s="139">
        <v>5.3649749586069495E-2</v>
      </c>
    </row>
    <row r="56" spans="1:7" x14ac:dyDescent="0.25">
      <c r="A56" s="198">
        <f t="shared" si="0"/>
        <v>4</v>
      </c>
      <c r="B56" s="204" t="s">
        <v>16</v>
      </c>
      <c r="C56" s="204" t="s">
        <v>1005</v>
      </c>
      <c r="D56" s="145">
        <v>1.7849692678280686</v>
      </c>
      <c r="E56" s="22">
        <v>1.8386929678539896</v>
      </c>
      <c r="F56" s="146">
        <v>1.8287449851486703</v>
      </c>
      <c r="G56" s="140">
        <v>-9.9479827053192693E-3</v>
      </c>
    </row>
    <row r="57" spans="1:7" x14ac:dyDescent="0.25">
      <c r="A57" s="198">
        <f t="shared" si="0"/>
        <v>5</v>
      </c>
      <c r="B57" s="204" t="s">
        <v>16</v>
      </c>
      <c r="C57" s="204" t="s">
        <v>1053</v>
      </c>
      <c r="D57" s="145">
        <v>1.6911106302510777</v>
      </c>
      <c r="E57" s="22">
        <v>1.6896113066695353</v>
      </c>
      <c r="F57" s="146">
        <v>1.4930210327715541</v>
      </c>
      <c r="G57" s="140">
        <v>-0.19659027389798123</v>
      </c>
    </row>
    <row r="58" spans="1:7" x14ac:dyDescent="0.25">
      <c r="A58" s="198">
        <f t="shared" si="0"/>
        <v>6</v>
      </c>
      <c r="B58" s="204" t="s">
        <v>16</v>
      </c>
      <c r="C58" s="204" t="s">
        <v>19</v>
      </c>
      <c r="D58" s="145">
        <v>1.1954118799856894</v>
      </c>
      <c r="E58" s="22">
        <v>1.1871271788134787</v>
      </c>
      <c r="F58" s="146">
        <v>1.2127266633529969</v>
      </c>
      <c r="G58" s="139">
        <v>2.5599484539518214E-2</v>
      </c>
    </row>
    <row r="59" spans="1:7" x14ac:dyDescent="0.25">
      <c r="A59" s="198">
        <f t="shared" si="0"/>
        <v>7</v>
      </c>
      <c r="B59" s="204" t="s">
        <v>16</v>
      </c>
      <c r="C59" s="204" t="s">
        <v>21</v>
      </c>
      <c r="D59" s="145">
        <v>1.2160105845896061</v>
      </c>
      <c r="E59" s="22">
        <v>1.1522319624354009</v>
      </c>
      <c r="F59" s="146">
        <v>1.2076088291143254</v>
      </c>
      <c r="G59" s="139">
        <v>5.5376866678924497E-2</v>
      </c>
    </row>
    <row r="60" spans="1:7" x14ac:dyDescent="0.25">
      <c r="A60" s="198">
        <f t="shared" si="0"/>
        <v>8</v>
      </c>
      <c r="B60" s="204" t="s">
        <v>16</v>
      </c>
      <c r="C60" s="204" t="s">
        <v>1011</v>
      </c>
      <c r="D60" s="145">
        <v>1.2739616684853285</v>
      </c>
      <c r="E60" s="22">
        <v>1.1753790740878074</v>
      </c>
      <c r="F60" s="146">
        <v>1.1741078779260381</v>
      </c>
      <c r="G60" s="140">
        <v>-1.2711961617692946E-3</v>
      </c>
    </row>
    <row r="61" spans="1:7" ht="22.5" x14ac:dyDescent="0.25">
      <c r="A61" s="198">
        <f t="shared" si="0"/>
        <v>9</v>
      </c>
      <c r="B61" s="204" t="s">
        <v>16</v>
      </c>
      <c r="C61" s="204" t="s">
        <v>1006</v>
      </c>
      <c r="D61" s="145">
        <v>1.2193303552164492</v>
      </c>
      <c r="E61" s="22">
        <v>1.1951507930920837</v>
      </c>
      <c r="F61" s="146">
        <v>1.0987425687957348</v>
      </c>
      <c r="G61" s="140">
        <v>-9.6408224296348877E-2</v>
      </c>
    </row>
    <row r="62" spans="1:7" x14ac:dyDescent="0.25">
      <c r="A62" s="198">
        <f t="shared" si="0"/>
        <v>10</v>
      </c>
      <c r="B62" s="204" t="s">
        <v>22</v>
      </c>
      <c r="C62" s="204" t="s">
        <v>1012</v>
      </c>
      <c r="D62" s="147">
        <v>1.0048792688033641</v>
      </c>
      <c r="E62" s="21">
        <v>1.0266083010503755</v>
      </c>
      <c r="F62" s="146">
        <v>1.0741259763324049</v>
      </c>
      <c r="G62" s="139">
        <v>4.7517675282029437E-2</v>
      </c>
    </row>
    <row r="63" spans="1:7" x14ac:dyDescent="0.25">
      <c r="A63" s="197">
        <f t="shared" si="0"/>
        <v>11</v>
      </c>
      <c r="B63" s="203" t="s">
        <v>16</v>
      </c>
      <c r="C63" s="203" t="s">
        <v>1009</v>
      </c>
      <c r="D63" s="143">
        <v>1.0882669735393597</v>
      </c>
      <c r="E63" s="129">
        <v>1.067562703701455</v>
      </c>
      <c r="F63" s="144">
        <v>1.0591210312415498</v>
      </c>
      <c r="G63" s="138">
        <v>-8.4416724599052362E-3</v>
      </c>
    </row>
    <row r="64" spans="1:7" x14ac:dyDescent="0.25">
      <c r="A64" s="198">
        <f t="shared" si="0"/>
        <v>12</v>
      </c>
      <c r="B64" s="204" t="s">
        <v>16</v>
      </c>
      <c r="C64" s="204" t="s">
        <v>20</v>
      </c>
      <c r="D64" s="147">
        <v>1.0116924618327228</v>
      </c>
      <c r="E64" s="21">
        <v>1.0190302179108326</v>
      </c>
      <c r="F64" s="148">
        <v>1.0004229537526828</v>
      </c>
      <c r="G64" s="140">
        <v>-1.8607264158149839E-2</v>
      </c>
    </row>
    <row r="65" spans="1:7" ht="15.75" thickBot="1" x14ac:dyDescent="0.3">
      <c r="A65" s="199">
        <f t="shared" si="0"/>
        <v>13</v>
      </c>
      <c r="B65" s="205" t="s">
        <v>16</v>
      </c>
      <c r="C65" s="205" t="s">
        <v>1010</v>
      </c>
      <c r="D65" s="194">
        <v>1.0949401423992122</v>
      </c>
      <c r="E65" s="195">
        <v>1.1208364650083413</v>
      </c>
      <c r="F65" s="242">
        <v>0.9690151593453763</v>
      </c>
      <c r="G65" s="168">
        <v>-0.15182130566296503</v>
      </c>
    </row>
    <row r="66" spans="1:7" ht="15.75" thickBot="1" x14ac:dyDescent="0.3">
      <c r="A66" s="185"/>
      <c r="B66" s="34"/>
      <c r="C66" s="156" t="s">
        <v>1769</v>
      </c>
      <c r="D66" s="157">
        <v>1.4691606004739846</v>
      </c>
      <c r="E66" s="158">
        <v>1.4312661077828912</v>
      </c>
      <c r="F66" s="159">
        <v>1.4265029118177837</v>
      </c>
      <c r="G66" s="189">
        <v>-4.7631959651075473E-3</v>
      </c>
    </row>
  </sheetData>
  <sortState xmlns:xlrd2="http://schemas.microsoft.com/office/spreadsheetml/2017/richdata2" ref="A26:G65">
    <sortCondition ref="B26:B65"/>
    <sortCondition descending="1" ref="F26:F65"/>
  </sortState>
  <mergeCells count="6">
    <mergeCell ref="G22:G24"/>
    <mergeCell ref="D24:F24"/>
    <mergeCell ref="A2:D2"/>
    <mergeCell ref="A20:E20"/>
    <mergeCell ref="D22:F22"/>
    <mergeCell ref="D23:F2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DE8C3-5D22-4B2B-B1B9-FE8003BE1719}">
  <dimension ref="A2:G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4" t="s">
        <v>440</v>
      </c>
      <c r="B2" s="104"/>
      <c r="C2" s="104"/>
      <c r="D2" s="104"/>
    </row>
    <row r="20" spans="1:7" ht="15.75" x14ac:dyDescent="0.25">
      <c r="A20" s="104" t="s">
        <v>439</v>
      </c>
      <c r="B20" s="104"/>
      <c r="C20" s="104"/>
      <c r="D20" s="104"/>
      <c r="E20" s="104"/>
    </row>
    <row r="21" spans="1:7" ht="15.75" thickBot="1" x14ac:dyDescent="0.3"/>
    <row r="22" spans="1:7" ht="15.75" customHeight="1" thickBot="1" x14ac:dyDescent="0.3">
      <c r="D22" s="171" t="s">
        <v>106</v>
      </c>
      <c r="E22" s="172"/>
      <c r="F22" s="173"/>
      <c r="G22" s="113" t="s">
        <v>1461</v>
      </c>
    </row>
    <row r="23" spans="1:7" ht="15.75" thickBot="1" x14ac:dyDescent="0.3">
      <c r="D23" s="174" t="s">
        <v>99</v>
      </c>
      <c r="E23" s="115"/>
      <c r="F23" s="175"/>
      <c r="G23" s="114"/>
    </row>
    <row r="24" spans="1:7" ht="15.75" thickBot="1" x14ac:dyDescent="0.3">
      <c r="D24" s="176" t="s">
        <v>90</v>
      </c>
      <c r="E24" s="170"/>
      <c r="F24" s="177"/>
      <c r="G24" s="114"/>
    </row>
    <row r="25" spans="1:7" ht="15.75" thickBot="1" x14ac:dyDescent="0.3">
      <c r="A25" s="196" t="s">
        <v>1</v>
      </c>
      <c r="B25" s="178" t="s">
        <v>2</v>
      </c>
      <c r="C25" s="83" t="s">
        <v>3</v>
      </c>
      <c r="D25" s="206">
        <v>44621</v>
      </c>
      <c r="E25" s="132">
        <v>44652</v>
      </c>
      <c r="F25" s="54">
        <v>44682</v>
      </c>
      <c r="G25" s="83" t="s">
        <v>4</v>
      </c>
    </row>
    <row r="26" spans="1:7" x14ac:dyDescent="0.25">
      <c r="A26" s="197">
        <v>1</v>
      </c>
      <c r="B26" s="203" t="s">
        <v>7</v>
      </c>
      <c r="C26" s="200" t="s">
        <v>993</v>
      </c>
      <c r="D26" s="143">
        <v>0.29226858838634312</v>
      </c>
      <c r="E26" s="129">
        <v>0.284686983298298</v>
      </c>
      <c r="F26" s="144">
        <v>0.28121575509981306</v>
      </c>
      <c r="G26" s="138">
        <v>-3.4712281984849436E-3</v>
      </c>
    </row>
    <row r="27" spans="1:7" x14ac:dyDescent="0.25">
      <c r="A27" s="198">
        <f>+A26+1</f>
        <v>2</v>
      </c>
      <c r="B27" s="204" t="s">
        <v>7</v>
      </c>
      <c r="C27" s="201" t="s">
        <v>10</v>
      </c>
      <c r="D27" s="145">
        <v>0.27459271026623677</v>
      </c>
      <c r="E27" s="22">
        <v>0.27455044248927424</v>
      </c>
      <c r="F27" s="146">
        <v>0.27376811118085648</v>
      </c>
      <c r="G27" s="140">
        <v>-7.8233130841776077E-4</v>
      </c>
    </row>
    <row r="28" spans="1:7" x14ac:dyDescent="0.25">
      <c r="A28" s="198">
        <f t="shared" ref="A28:A65" si="0">+A27+1</f>
        <v>3</v>
      </c>
      <c r="B28" s="204" t="s">
        <v>7</v>
      </c>
      <c r="C28" s="201" t="s">
        <v>999</v>
      </c>
      <c r="D28" s="145">
        <v>0.27257004419150288</v>
      </c>
      <c r="E28" s="22">
        <v>0.26915404520709851</v>
      </c>
      <c r="F28" s="146">
        <v>0.26781518417726191</v>
      </c>
      <c r="G28" s="140">
        <v>-1.3388610298366022E-3</v>
      </c>
    </row>
    <row r="29" spans="1:7" x14ac:dyDescent="0.25">
      <c r="A29" s="198">
        <f t="shared" si="0"/>
        <v>4</v>
      </c>
      <c r="B29" s="204" t="s">
        <v>7</v>
      </c>
      <c r="C29" s="201" t="s">
        <v>12</v>
      </c>
      <c r="D29" s="145">
        <v>0.26078074431631565</v>
      </c>
      <c r="E29" s="22">
        <v>0.26230688772265304</v>
      </c>
      <c r="F29" s="146">
        <v>0.26319071908365843</v>
      </c>
      <c r="G29" s="139">
        <v>8.8383136100539383E-4</v>
      </c>
    </row>
    <row r="30" spans="1:7" x14ac:dyDescent="0.25">
      <c r="A30" s="198">
        <f t="shared" si="0"/>
        <v>5</v>
      </c>
      <c r="B30" s="204" t="s">
        <v>7</v>
      </c>
      <c r="C30" s="201" t="s">
        <v>17</v>
      </c>
      <c r="D30" s="145">
        <v>0.26719626171661048</v>
      </c>
      <c r="E30" s="22">
        <v>0.26382492590334045</v>
      </c>
      <c r="F30" s="146">
        <v>0.2612208621866392</v>
      </c>
      <c r="G30" s="140">
        <v>-2.6040637167012437E-3</v>
      </c>
    </row>
    <row r="31" spans="1:7" x14ac:dyDescent="0.25">
      <c r="A31" s="198">
        <f t="shared" si="0"/>
        <v>6</v>
      </c>
      <c r="B31" s="204" t="s">
        <v>7</v>
      </c>
      <c r="C31" s="201" t="s">
        <v>1000</v>
      </c>
      <c r="D31" s="145">
        <v>0.23624178752248326</v>
      </c>
      <c r="E31" s="22">
        <v>0.23620120221770111</v>
      </c>
      <c r="F31" s="146">
        <v>0.23479512086980397</v>
      </c>
      <c r="G31" s="140">
        <v>-1.4060813478971312E-3</v>
      </c>
    </row>
    <row r="32" spans="1:7" x14ac:dyDescent="0.25">
      <c r="A32" s="198">
        <f t="shared" si="0"/>
        <v>7</v>
      </c>
      <c r="B32" s="204" t="s">
        <v>7</v>
      </c>
      <c r="C32" s="201" t="s">
        <v>11</v>
      </c>
      <c r="D32" s="145">
        <v>0.22982500111351933</v>
      </c>
      <c r="E32" s="22">
        <v>0.2290158351691722</v>
      </c>
      <c r="F32" s="146">
        <v>0.22681730105848463</v>
      </c>
      <c r="G32" s="140">
        <v>-2.1985341106875722E-3</v>
      </c>
    </row>
    <row r="33" spans="1:7" x14ac:dyDescent="0.25">
      <c r="A33" s="198">
        <f t="shared" si="0"/>
        <v>8</v>
      </c>
      <c r="B33" s="204" t="s">
        <v>7</v>
      </c>
      <c r="C33" s="201" t="s">
        <v>1051</v>
      </c>
      <c r="D33" s="145">
        <v>0.22137845646192864</v>
      </c>
      <c r="E33" s="22">
        <v>0.21751915800717822</v>
      </c>
      <c r="F33" s="146">
        <v>0.21552317172057686</v>
      </c>
      <c r="G33" s="140">
        <v>-1.9959862866013589E-3</v>
      </c>
    </row>
    <row r="34" spans="1:7" x14ac:dyDescent="0.25">
      <c r="A34" s="198">
        <f t="shared" si="0"/>
        <v>9</v>
      </c>
      <c r="B34" s="204" t="s">
        <v>7</v>
      </c>
      <c r="C34" s="201" t="s">
        <v>1003</v>
      </c>
      <c r="D34" s="145">
        <v>0.21317073990584942</v>
      </c>
      <c r="E34" s="22">
        <v>0.21022998785128588</v>
      </c>
      <c r="F34" s="146">
        <v>0.21052859595522452</v>
      </c>
      <c r="G34" s="139">
        <v>2.9860810393864123E-4</v>
      </c>
    </row>
    <row r="35" spans="1:7" x14ac:dyDescent="0.25">
      <c r="A35" s="198">
        <f t="shared" si="0"/>
        <v>10</v>
      </c>
      <c r="B35" s="204" t="s">
        <v>7</v>
      </c>
      <c r="C35" s="201" t="s">
        <v>995</v>
      </c>
      <c r="D35" s="145">
        <v>0.20908520885957338</v>
      </c>
      <c r="E35" s="22">
        <v>0.20763647152295328</v>
      </c>
      <c r="F35" s="146">
        <v>0.20634560581148861</v>
      </c>
      <c r="G35" s="140">
        <v>-1.2908657114646671E-3</v>
      </c>
    </row>
    <row r="36" spans="1:7" x14ac:dyDescent="0.25">
      <c r="A36" s="198">
        <f t="shared" si="0"/>
        <v>11</v>
      </c>
      <c r="B36" s="204" t="s">
        <v>7</v>
      </c>
      <c r="C36" s="201" t="s">
        <v>1052</v>
      </c>
      <c r="D36" s="145">
        <v>0.20069899458029644</v>
      </c>
      <c r="E36" s="22">
        <v>0.1994381829354063</v>
      </c>
      <c r="F36" s="146">
        <v>0.19661734194267058</v>
      </c>
      <c r="G36" s="140">
        <v>-2.8208409927357181E-3</v>
      </c>
    </row>
    <row r="37" spans="1:7" x14ac:dyDescent="0.25">
      <c r="A37" s="198">
        <f t="shared" si="0"/>
        <v>12</v>
      </c>
      <c r="B37" s="204" t="s">
        <v>7</v>
      </c>
      <c r="C37" s="201" t="s">
        <v>994</v>
      </c>
      <c r="D37" s="145">
        <v>0.18963381654950373</v>
      </c>
      <c r="E37" s="22">
        <v>0.18692614107398109</v>
      </c>
      <c r="F37" s="146">
        <v>0.18491625610478385</v>
      </c>
      <c r="G37" s="140">
        <v>-2.0098849691972398E-3</v>
      </c>
    </row>
    <row r="38" spans="1:7" x14ac:dyDescent="0.25">
      <c r="A38" s="198">
        <f t="shared" si="0"/>
        <v>13</v>
      </c>
      <c r="B38" s="204" t="s">
        <v>7</v>
      </c>
      <c r="C38" s="201" t="s">
        <v>14</v>
      </c>
      <c r="D38" s="145">
        <v>0.18408526146836568</v>
      </c>
      <c r="E38" s="22">
        <v>0.18281446616870828</v>
      </c>
      <c r="F38" s="146">
        <v>0.18252190231002458</v>
      </c>
      <c r="G38" s="140">
        <v>-2.9256385868370316E-4</v>
      </c>
    </row>
    <row r="39" spans="1:7" x14ac:dyDescent="0.25">
      <c r="A39" s="198">
        <f t="shared" si="0"/>
        <v>14</v>
      </c>
      <c r="B39" s="204" t="s">
        <v>7</v>
      </c>
      <c r="C39" s="201" t="s">
        <v>9</v>
      </c>
      <c r="D39" s="145">
        <v>0.18491362065103439</v>
      </c>
      <c r="E39" s="22">
        <v>0.18386173218285329</v>
      </c>
      <c r="F39" s="146">
        <v>0.18229899995847532</v>
      </c>
      <c r="G39" s="140">
        <v>-1.5627322243779718E-3</v>
      </c>
    </row>
    <row r="40" spans="1:7" x14ac:dyDescent="0.25">
      <c r="A40" s="198">
        <f t="shared" si="0"/>
        <v>15</v>
      </c>
      <c r="B40" s="204" t="s">
        <v>7</v>
      </c>
      <c r="C40" s="201" t="s">
        <v>15</v>
      </c>
      <c r="D40" s="145">
        <v>0.18261736800142919</v>
      </c>
      <c r="E40" s="22">
        <v>0.17973175774920722</v>
      </c>
      <c r="F40" s="146">
        <v>0.17820500229027023</v>
      </c>
      <c r="G40" s="140">
        <v>-1.5267554589369903E-3</v>
      </c>
    </row>
    <row r="41" spans="1:7" ht="22.5" x14ac:dyDescent="0.25">
      <c r="A41" s="198">
        <f t="shared" si="0"/>
        <v>16</v>
      </c>
      <c r="B41" s="204" t="s">
        <v>7</v>
      </c>
      <c r="C41" s="201" t="s">
        <v>1004</v>
      </c>
      <c r="D41" s="145">
        <v>0.17490315956999314</v>
      </c>
      <c r="E41" s="22">
        <v>0.17160365343462752</v>
      </c>
      <c r="F41" s="146">
        <v>0.17014401405470767</v>
      </c>
      <c r="G41" s="140">
        <v>-1.4596393799198581E-3</v>
      </c>
    </row>
    <row r="42" spans="1:7" x14ac:dyDescent="0.25">
      <c r="A42" s="198">
        <f t="shared" si="0"/>
        <v>17</v>
      </c>
      <c r="B42" s="204" t="s">
        <v>7</v>
      </c>
      <c r="C42" s="201" t="s">
        <v>1002</v>
      </c>
      <c r="D42" s="145">
        <v>0.16539439966037822</v>
      </c>
      <c r="E42" s="22">
        <v>0.16493274417527085</v>
      </c>
      <c r="F42" s="146">
        <v>0.16547982400527736</v>
      </c>
      <c r="G42" s="139">
        <v>5.4707983000651383E-4</v>
      </c>
    </row>
    <row r="43" spans="1:7" x14ac:dyDescent="0.25">
      <c r="A43" s="198">
        <f t="shared" si="0"/>
        <v>18</v>
      </c>
      <c r="B43" s="204" t="s">
        <v>7</v>
      </c>
      <c r="C43" s="201" t="s">
        <v>991</v>
      </c>
      <c r="D43" s="145">
        <v>0.15399091747621788</v>
      </c>
      <c r="E43" s="22">
        <v>0.15493982046822838</v>
      </c>
      <c r="F43" s="146">
        <v>0.15448973493862067</v>
      </c>
      <c r="G43" s="140">
        <v>-4.5008552960770776E-4</v>
      </c>
    </row>
    <row r="44" spans="1:7" x14ac:dyDescent="0.25">
      <c r="A44" s="198">
        <f t="shared" si="0"/>
        <v>19</v>
      </c>
      <c r="B44" s="204" t="s">
        <v>7</v>
      </c>
      <c r="C44" s="201" t="s">
        <v>13</v>
      </c>
      <c r="D44" s="145">
        <v>0.16303332399771006</v>
      </c>
      <c r="E44" s="22">
        <v>0.15758209129591572</v>
      </c>
      <c r="F44" s="146">
        <v>0.1541642769110734</v>
      </c>
      <c r="G44" s="140">
        <v>-3.4178143848423159E-3</v>
      </c>
    </row>
    <row r="45" spans="1:7" x14ac:dyDescent="0.25">
      <c r="A45" s="198">
        <f t="shared" si="0"/>
        <v>20</v>
      </c>
      <c r="B45" s="204" t="s">
        <v>7</v>
      </c>
      <c r="C45" s="201" t="s">
        <v>8</v>
      </c>
      <c r="D45" s="145">
        <v>0.14772316498563676</v>
      </c>
      <c r="E45" s="22">
        <v>0.14655547072473502</v>
      </c>
      <c r="F45" s="146">
        <v>0.14755773339177328</v>
      </c>
      <c r="G45" s="139">
        <v>1.0022626670382617E-3</v>
      </c>
    </row>
    <row r="46" spans="1:7" x14ac:dyDescent="0.25">
      <c r="A46" s="198">
        <f t="shared" si="0"/>
        <v>21</v>
      </c>
      <c r="B46" s="204" t="s">
        <v>7</v>
      </c>
      <c r="C46" s="201" t="s">
        <v>996</v>
      </c>
      <c r="D46" s="145">
        <v>0.15167470380904605</v>
      </c>
      <c r="E46" s="22">
        <v>0.14845257656137456</v>
      </c>
      <c r="F46" s="146">
        <v>0.14488919916055992</v>
      </c>
      <c r="G46" s="140">
        <v>-3.5633774008146379E-3</v>
      </c>
    </row>
    <row r="47" spans="1:7" x14ac:dyDescent="0.25">
      <c r="A47" s="198">
        <f t="shared" si="0"/>
        <v>22</v>
      </c>
      <c r="B47" s="204" t="s">
        <v>7</v>
      </c>
      <c r="C47" s="201" t="s">
        <v>992</v>
      </c>
      <c r="D47" s="145">
        <v>0.14309874503380215</v>
      </c>
      <c r="E47" s="22">
        <v>0.14147329639516018</v>
      </c>
      <c r="F47" s="146">
        <v>0.13916221514985852</v>
      </c>
      <c r="G47" s="140">
        <v>-2.3110812453016605E-3</v>
      </c>
    </row>
    <row r="48" spans="1:7" ht="22.5" x14ac:dyDescent="0.25">
      <c r="A48" s="198">
        <f t="shared" si="0"/>
        <v>23</v>
      </c>
      <c r="B48" s="204" t="s">
        <v>7</v>
      </c>
      <c r="C48" s="201" t="s">
        <v>998</v>
      </c>
      <c r="D48" s="145">
        <v>0.13789920219456175</v>
      </c>
      <c r="E48" s="22">
        <v>0.13689487928373889</v>
      </c>
      <c r="F48" s="146">
        <v>0.13550538745010346</v>
      </c>
      <c r="G48" s="140">
        <v>-1.3894918336354312E-3</v>
      </c>
    </row>
    <row r="49" spans="1:7" x14ac:dyDescent="0.25">
      <c r="A49" s="198">
        <f t="shared" si="0"/>
        <v>24</v>
      </c>
      <c r="B49" s="204" t="s">
        <v>7</v>
      </c>
      <c r="C49" s="201" t="s">
        <v>990</v>
      </c>
      <c r="D49" s="145">
        <v>0.13104058814416158</v>
      </c>
      <c r="E49" s="22">
        <v>0.13365990770056732</v>
      </c>
      <c r="F49" s="146">
        <v>0.13323251455114507</v>
      </c>
      <c r="G49" s="140">
        <v>-4.2739314942225048E-4</v>
      </c>
    </row>
    <row r="50" spans="1:7" x14ac:dyDescent="0.25">
      <c r="A50" s="198">
        <f t="shared" si="0"/>
        <v>25</v>
      </c>
      <c r="B50" s="204" t="s">
        <v>7</v>
      </c>
      <c r="C50" s="201" t="s">
        <v>38</v>
      </c>
      <c r="D50" s="145">
        <v>0.13002510143830442</v>
      </c>
      <c r="E50" s="22">
        <v>0.12903514446726663</v>
      </c>
      <c r="F50" s="146">
        <v>0.12994968771823404</v>
      </c>
      <c r="G50" s="139">
        <v>9.1454325096740341E-4</v>
      </c>
    </row>
    <row r="51" spans="1:7" x14ac:dyDescent="0.25">
      <c r="A51" s="198">
        <f t="shared" si="0"/>
        <v>26</v>
      </c>
      <c r="B51" s="204" t="s">
        <v>7</v>
      </c>
      <c r="C51" s="201" t="s">
        <v>1001</v>
      </c>
      <c r="D51" s="145">
        <v>0.12393520639913427</v>
      </c>
      <c r="E51" s="22">
        <v>0.12199271614692611</v>
      </c>
      <c r="F51" s="146">
        <v>0.12326391944522565</v>
      </c>
      <c r="G51" s="139">
        <v>1.2712032982995364E-3</v>
      </c>
    </row>
    <row r="52" spans="1:7" ht="15.75" thickBot="1" x14ac:dyDescent="0.3">
      <c r="A52" s="199">
        <f t="shared" si="0"/>
        <v>27</v>
      </c>
      <c r="B52" s="205" t="s">
        <v>7</v>
      </c>
      <c r="C52" s="202" t="s">
        <v>997</v>
      </c>
      <c r="D52" s="194">
        <v>0.13074348050293072</v>
      </c>
      <c r="E52" s="195">
        <v>0.12602526668595393</v>
      </c>
      <c r="F52" s="190">
        <v>0.12269528891803289</v>
      </c>
      <c r="G52" s="168">
        <v>-3.3299777679210441E-3</v>
      </c>
    </row>
    <row r="53" spans="1:7" ht="22.5" x14ac:dyDescent="0.25">
      <c r="A53" s="197">
        <v>1</v>
      </c>
      <c r="B53" s="203" t="s">
        <v>16</v>
      </c>
      <c r="C53" s="200" t="s">
        <v>1006</v>
      </c>
      <c r="D53" s="143">
        <v>0.5</v>
      </c>
      <c r="E53" s="129">
        <v>0.5</v>
      </c>
      <c r="F53" s="144">
        <v>0.5</v>
      </c>
      <c r="G53" s="138">
        <v>-1.1010764303379217E-2</v>
      </c>
    </row>
    <row r="54" spans="1:7" x14ac:dyDescent="0.25">
      <c r="A54" s="198">
        <f t="shared" ref="A54:A65" si="1">+A53+1</f>
        <v>2</v>
      </c>
      <c r="B54" s="204" t="s">
        <v>22</v>
      </c>
      <c r="C54" s="201" t="s">
        <v>1012</v>
      </c>
      <c r="D54" s="145">
        <v>0.40120809557130843</v>
      </c>
      <c r="E54" s="22">
        <v>0.39594683002200431</v>
      </c>
      <c r="F54" s="146">
        <v>0.38697112546370965</v>
      </c>
      <c r="G54" s="140">
        <v>-8.9757045582946615E-3</v>
      </c>
    </row>
    <row r="55" spans="1:7" x14ac:dyDescent="0.25">
      <c r="A55" s="198">
        <f t="shared" si="1"/>
        <v>3</v>
      </c>
      <c r="B55" s="203" t="s">
        <v>16</v>
      </c>
      <c r="C55" s="200" t="s">
        <v>1011</v>
      </c>
      <c r="D55" s="143">
        <v>0.26481935419632258</v>
      </c>
      <c r="E55" s="129">
        <v>0.26710624120295845</v>
      </c>
      <c r="F55" s="144">
        <v>0.26201423844786798</v>
      </c>
      <c r="G55" s="138">
        <v>-5.0920027550904745E-3</v>
      </c>
    </row>
    <row r="56" spans="1:7" x14ac:dyDescent="0.25">
      <c r="A56" s="198">
        <f t="shared" si="1"/>
        <v>4</v>
      </c>
      <c r="B56" s="204" t="s">
        <v>16</v>
      </c>
      <c r="C56" s="201" t="s">
        <v>1010</v>
      </c>
      <c r="D56" s="145">
        <v>0.2592610658803397</v>
      </c>
      <c r="E56" s="22">
        <v>0.25896588620074551</v>
      </c>
      <c r="F56" s="146">
        <v>0.25765966365561038</v>
      </c>
      <c r="G56" s="140">
        <v>-1.3062225451351273E-3</v>
      </c>
    </row>
    <row r="57" spans="1:7" x14ac:dyDescent="0.25">
      <c r="A57" s="198">
        <f t="shared" si="1"/>
        <v>5</v>
      </c>
      <c r="B57" s="204" t="s">
        <v>16</v>
      </c>
      <c r="C57" s="201" t="s">
        <v>1053</v>
      </c>
      <c r="D57" s="145">
        <v>0.21825798792762022</v>
      </c>
      <c r="E57" s="22">
        <v>0.21782802701931311</v>
      </c>
      <c r="F57" s="146">
        <v>0.21870554446486581</v>
      </c>
      <c r="G57" s="139">
        <v>8.7751744555270017E-4</v>
      </c>
    </row>
    <row r="58" spans="1:7" x14ac:dyDescent="0.25">
      <c r="A58" s="198">
        <f t="shared" si="1"/>
        <v>6</v>
      </c>
      <c r="B58" s="204" t="s">
        <v>16</v>
      </c>
      <c r="C58" s="201" t="s">
        <v>1008</v>
      </c>
      <c r="D58" s="145">
        <v>0.21617502677553324</v>
      </c>
      <c r="E58" s="22">
        <v>0.21279729276778256</v>
      </c>
      <c r="F58" s="146">
        <v>0.21013728918455363</v>
      </c>
      <c r="G58" s="140">
        <v>-2.6600035832289315E-3</v>
      </c>
    </row>
    <row r="59" spans="1:7" x14ac:dyDescent="0.25">
      <c r="A59" s="198">
        <f t="shared" si="1"/>
        <v>7</v>
      </c>
      <c r="B59" s="204" t="s">
        <v>16</v>
      </c>
      <c r="C59" s="201" t="s">
        <v>19</v>
      </c>
      <c r="D59" s="145">
        <v>0.1970577091730833</v>
      </c>
      <c r="E59" s="22">
        <v>0.19834915171012021</v>
      </c>
      <c r="F59" s="146">
        <v>0.20054801627746308</v>
      </c>
      <c r="G59" s="139">
        <v>2.198864567342862E-3</v>
      </c>
    </row>
    <row r="60" spans="1:7" x14ac:dyDescent="0.25">
      <c r="A60" s="198">
        <f t="shared" si="1"/>
        <v>8</v>
      </c>
      <c r="B60" s="204" t="s">
        <v>16</v>
      </c>
      <c r="C60" s="201" t="s">
        <v>1009</v>
      </c>
      <c r="D60" s="145">
        <v>0.19353706416767197</v>
      </c>
      <c r="E60" s="22">
        <v>0.1948350364640157</v>
      </c>
      <c r="F60" s="146">
        <v>0.19430728193459146</v>
      </c>
      <c r="G60" s="140">
        <v>-5.2775452942424583E-4</v>
      </c>
    </row>
    <row r="61" spans="1:7" x14ac:dyDescent="0.25">
      <c r="A61" s="198">
        <f t="shared" si="1"/>
        <v>9</v>
      </c>
      <c r="B61" s="204" t="s">
        <v>16</v>
      </c>
      <c r="C61" s="201" t="s">
        <v>1007</v>
      </c>
      <c r="D61" s="145">
        <v>0.19252247140795847</v>
      </c>
      <c r="E61" s="22">
        <v>0.19124372538232834</v>
      </c>
      <c r="F61" s="146">
        <v>0.19168959728051135</v>
      </c>
      <c r="G61" s="139">
        <v>4.4587189818301454E-4</v>
      </c>
    </row>
    <row r="62" spans="1:7" x14ac:dyDescent="0.25">
      <c r="A62" s="198">
        <f t="shared" si="1"/>
        <v>10</v>
      </c>
      <c r="B62" s="204" t="s">
        <v>16</v>
      </c>
      <c r="C62" s="201" t="s">
        <v>18</v>
      </c>
      <c r="D62" s="145">
        <v>0.19798779540124556</v>
      </c>
      <c r="E62" s="22">
        <v>0.19451043896965745</v>
      </c>
      <c r="F62" s="146">
        <v>0.19032239802741574</v>
      </c>
      <c r="G62" s="140">
        <v>-4.1880409422417053E-3</v>
      </c>
    </row>
    <row r="63" spans="1:7" x14ac:dyDescent="0.25">
      <c r="A63" s="198">
        <f t="shared" si="1"/>
        <v>11</v>
      </c>
      <c r="B63" s="204" t="s">
        <v>16</v>
      </c>
      <c r="C63" s="201" t="s">
        <v>21</v>
      </c>
      <c r="D63" s="145">
        <v>0.17438469976740539</v>
      </c>
      <c r="E63" s="22">
        <v>0.17585320556116929</v>
      </c>
      <c r="F63" s="146">
        <v>0.17591891954100472</v>
      </c>
      <c r="G63" s="139">
        <v>6.5713979835430036E-5</v>
      </c>
    </row>
    <row r="64" spans="1:7" x14ac:dyDescent="0.25">
      <c r="A64" s="198">
        <f t="shared" si="1"/>
        <v>12</v>
      </c>
      <c r="B64" s="204" t="s">
        <v>16</v>
      </c>
      <c r="C64" s="201" t="s">
        <v>1005</v>
      </c>
      <c r="D64" s="145">
        <v>0.13881684832342567</v>
      </c>
      <c r="E64" s="22">
        <v>0.13752101909463696</v>
      </c>
      <c r="F64" s="146">
        <v>0.13726906349868759</v>
      </c>
      <c r="G64" s="140">
        <v>-2.5195559594937134E-4</v>
      </c>
    </row>
    <row r="65" spans="1:7" ht="15.75" thickBot="1" x14ac:dyDescent="0.3">
      <c r="A65" s="199">
        <f t="shared" si="1"/>
        <v>13</v>
      </c>
      <c r="B65" s="234" t="s">
        <v>16</v>
      </c>
      <c r="C65" s="202" t="s">
        <v>20</v>
      </c>
      <c r="D65" s="194">
        <v>0.11376739296651385</v>
      </c>
      <c r="E65" s="195">
        <v>0.11460912306764127</v>
      </c>
      <c r="F65" s="190">
        <v>0.11601624253359487</v>
      </c>
      <c r="G65" s="167">
        <v>1.4071194659535935E-3</v>
      </c>
    </row>
    <row r="66" spans="1:7" ht="15.75" thickBot="1" x14ac:dyDescent="0.3">
      <c r="A66" s="34" t="s">
        <v>51</v>
      </c>
      <c r="B66" s="34"/>
      <c r="C66" s="245" t="s">
        <v>1769</v>
      </c>
      <c r="D66" s="244">
        <v>0.18029417267615189</v>
      </c>
      <c r="E66" s="158">
        <v>0.17893685509357507</v>
      </c>
      <c r="F66" s="159">
        <v>0.17766282370974559</v>
      </c>
      <c r="G66" s="189">
        <v>-1.274031383829477E-3</v>
      </c>
    </row>
  </sheetData>
  <sortState xmlns:xlrd2="http://schemas.microsoft.com/office/spreadsheetml/2017/richdata2" ref="A26:G65">
    <sortCondition ref="B26:B65"/>
    <sortCondition descending="1" ref="F26:F65"/>
  </sortState>
  <mergeCells count="6">
    <mergeCell ref="D22:F22"/>
    <mergeCell ref="G22:G24"/>
    <mergeCell ref="D23:F23"/>
    <mergeCell ref="D24:F24"/>
    <mergeCell ref="A2:D2"/>
    <mergeCell ref="A20:E20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0DA14-EB28-438B-B84C-3D9B26381265}">
  <dimension ref="A2:G67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4" t="s">
        <v>42</v>
      </c>
      <c r="B2" s="104"/>
      <c r="C2" s="104"/>
      <c r="D2" s="104"/>
    </row>
    <row r="21" spans="1:7" ht="15.75" x14ac:dyDescent="0.25">
      <c r="A21" s="104" t="s">
        <v>41</v>
      </c>
      <c r="B21" s="104"/>
      <c r="C21" s="104"/>
      <c r="D21" s="104"/>
      <c r="E21" s="104"/>
    </row>
    <row r="22" spans="1:7" ht="15.75" thickBot="1" x14ac:dyDescent="0.3"/>
    <row r="23" spans="1:7" ht="15.75" customHeight="1" thickBot="1" x14ac:dyDescent="0.3">
      <c r="D23" s="182" t="s">
        <v>498</v>
      </c>
      <c r="E23" s="183"/>
      <c r="F23" s="184"/>
      <c r="G23" s="151" t="s">
        <v>1461</v>
      </c>
    </row>
    <row r="24" spans="1:7" ht="15.75" thickBot="1" x14ac:dyDescent="0.3">
      <c r="D24" s="174" t="s">
        <v>499</v>
      </c>
      <c r="E24" s="115"/>
      <c r="F24" s="175"/>
      <c r="G24" s="152"/>
    </row>
    <row r="25" spans="1:7" ht="15.75" thickBot="1" x14ac:dyDescent="0.3">
      <c r="D25" s="186" t="s">
        <v>500</v>
      </c>
      <c r="E25" s="187"/>
      <c r="F25" s="188"/>
      <c r="G25" s="152"/>
    </row>
    <row r="26" spans="1:7" ht="15.75" thickBot="1" x14ac:dyDescent="0.3">
      <c r="A26" s="196" t="s">
        <v>1</v>
      </c>
      <c r="B26" s="196" t="s">
        <v>2</v>
      </c>
      <c r="C26" s="178" t="s">
        <v>3</v>
      </c>
      <c r="D26" s="141">
        <v>44621</v>
      </c>
      <c r="E26" s="132">
        <v>44652</v>
      </c>
      <c r="F26" s="142">
        <v>44682</v>
      </c>
      <c r="G26" s="83" t="s">
        <v>4</v>
      </c>
    </row>
    <row r="27" spans="1:7" x14ac:dyDescent="0.25">
      <c r="A27" s="197">
        <v>1</v>
      </c>
      <c r="B27" s="197" t="s">
        <v>7</v>
      </c>
      <c r="C27" s="203" t="s">
        <v>10</v>
      </c>
      <c r="D27" s="143">
        <v>1.7056913712607622E-2</v>
      </c>
      <c r="E27" s="129">
        <v>2.0032668636102566E-2</v>
      </c>
      <c r="F27" s="144">
        <v>1.9480537198950949E-2</v>
      </c>
      <c r="G27" s="138">
        <v>-5.5213143715161783E-4</v>
      </c>
    </row>
    <row r="28" spans="1:7" x14ac:dyDescent="0.25">
      <c r="A28" s="198">
        <f>+A27+1</f>
        <v>2</v>
      </c>
      <c r="B28" s="198" t="s">
        <v>7</v>
      </c>
      <c r="C28" s="204" t="s">
        <v>993</v>
      </c>
      <c r="D28" s="145">
        <v>1.4937493366618811E-2</v>
      </c>
      <c r="E28" s="22">
        <v>1.5432153643406006E-2</v>
      </c>
      <c r="F28" s="146">
        <v>1.7069252839429658E-2</v>
      </c>
      <c r="G28" s="139">
        <v>1.6370991960236517E-3</v>
      </c>
    </row>
    <row r="29" spans="1:7" x14ac:dyDescent="0.25">
      <c r="A29" s="198">
        <f t="shared" ref="A29:A64" si="0">+A28+1</f>
        <v>3</v>
      </c>
      <c r="B29" s="198" t="s">
        <v>7</v>
      </c>
      <c r="C29" s="204" t="s">
        <v>17</v>
      </c>
      <c r="D29" s="145">
        <v>2.2500897750929144E-2</v>
      </c>
      <c r="E29" s="22">
        <v>1.894506372965319E-2</v>
      </c>
      <c r="F29" s="146">
        <v>1.6593762858727358E-2</v>
      </c>
      <c r="G29" s="140">
        <v>-2.3513008709258321E-3</v>
      </c>
    </row>
    <row r="30" spans="1:7" x14ac:dyDescent="0.25">
      <c r="A30" s="198">
        <f t="shared" si="0"/>
        <v>4</v>
      </c>
      <c r="B30" s="198" t="s">
        <v>7</v>
      </c>
      <c r="C30" s="204" t="s">
        <v>12</v>
      </c>
      <c r="D30" s="145">
        <v>1.0868186505709228E-2</v>
      </c>
      <c r="E30" s="22">
        <v>1.5820173246436597E-2</v>
      </c>
      <c r="F30" s="146">
        <v>1.1375795077759708E-2</v>
      </c>
      <c r="G30" s="140">
        <v>-4.444378168676889E-3</v>
      </c>
    </row>
    <row r="31" spans="1:7" x14ac:dyDescent="0.25">
      <c r="A31" s="198">
        <f t="shared" si="0"/>
        <v>5</v>
      </c>
      <c r="B31" s="198" t="s">
        <v>7</v>
      </c>
      <c r="C31" s="204" t="s">
        <v>999</v>
      </c>
      <c r="D31" s="145">
        <v>1.0698405961707637E-2</v>
      </c>
      <c r="E31" s="22">
        <v>1.120773147710385E-2</v>
      </c>
      <c r="F31" s="146">
        <v>1.1332563038249015E-2</v>
      </c>
      <c r="G31" s="139">
        <v>1.2483156114516565E-4</v>
      </c>
    </row>
    <row r="32" spans="1:7" x14ac:dyDescent="0.25">
      <c r="A32" s="198">
        <f t="shared" si="0"/>
        <v>6</v>
      </c>
      <c r="B32" s="198" t="s">
        <v>7</v>
      </c>
      <c r="C32" s="204" t="s">
        <v>13</v>
      </c>
      <c r="D32" s="145">
        <v>1.0744760942613941E-2</v>
      </c>
      <c r="E32" s="22">
        <v>1.0496930145360043E-2</v>
      </c>
      <c r="F32" s="146">
        <v>1.02282593503663E-2</v>
      </c>
      <c r="G32" s="140">
        <v>-2.6867079499374308E-4</v>
      </c>
    </row>
    <row r="33" spans="1:7" x14ac:dyDescent="0.25">
      <c r="A33" s="198">
        <f t="shared" si="0"/>
        <v>7</v>
      </c>
      <c r="B33" s="198" t="s">
        <v>7</v>
      </c>
      <c r="C33" s="204" t="s">
        <v>11</v>
      </c>
      <c r="D33" s="145">
        <v>1.0059825587415444E-2</v>
      </c>
      <c r="E33" s="21">
        <v>8.7121956273447793E-3</v>
      </c>
      <c r="F33" s="148">
        <v>9.3491850076215105E-3</v>
      </c>
      <c r="G33" s="139">
        <v>6.3698938027673124E-4</v>
      </c>
    </row>
    <row r="34" spans="1:7" x14ac:dyDescent="0.25">
      <c r="A34" s="198">
        <f t="shared" si="0"/>
        <v>8</v>
      </c>
      <c r="B34" s="198" t="s">
        <v>7</v>
      </c>
      <c r="C34" s="204" t="s">
        <v>996</v>
      </c>
      <c r="D34" s="145">
        <v>1.1976383896408314E-2</v>
      </c>
      <c r="E34" s="21">
        <v>9.6209288796823781E-3</v>
      </c>
      <c r="F34" s="148">
        <v>8.6966402292876274E-3</v>
      </c>
      <c r="G34" s="140">
        <v>-9.2428865039475075E-4</v>
      </c>
    </row>
    <row r="35" spans="1:7" x14ac:dyDescent="0.25">
      <c r="A35" s="198">
        <f t="shared" si="0"/>
        <v>9</v>
      </c>
      <c r="B35" s="198" t="s">
        <v>7</v>
      </c>
      <c r="C35" s="204" t="s">
        <v>995</v>
      </c>
      <c r="D35" s="147">
        <v>7.0357199438485056E-3</v>
      </c>
      <c r="E35" s="21">
        <v>7.5434827666878207E-3</v>
      </c>
      <c r="F35" s="148">
        <v>8.6856933926226874E-3</v>
      </c>
      <c r="G35" s="139">
        <v>1.1422106259348667E-3</v>
      </c>
    </row>
    <row r="36" spans="1:7" x14ac:dyDescent="0.25">
      <c r="A36" s="198">
        <f t="shared" si="0"/>
        <v>10</v>
      </c>
      <c r="B36" s="198" t="s">
        <v>7</v>
      </c>
      <c r="C36" s="204" t="s">
        <v>14</v>
      </c>
      <c r="D36" s="147">
        <v>8.7737292216060244E-3</v>
      </c>
      <c r="E36" s="21">
        <v>8.0127707471499606E-3</v>
      </c>
      <c r="F36" s="148">
        <v>8.346515425172344E-3</v>
      </c>
      <c r="G36" s="139">
        <v>3.3374467802238343E-4</v>
      </c>
    </row>
    <row r="37" spans="1:7" x14ac:dyDescent="0.25">
      <c r="A37" s="198">
        <f t="shared" si="0"/>
        <v>11</v>
      </c>
      <c r="B37" s="198" t="s">
        <v>7</v>
      </c>
      <c r="C37" s="204" t="s">
        <v>991</v>
      </c>
      <c r="D37" s="147">
        <v>7.967972850777447E-3</v>
      </c>
      <c r="E37" s="21">
        <v>8.3021019440491436E-3</v>
      </c>
      <c r="F37" s="148">
        <v>8.1009151231060412E-3</v>
      </c>
      <c r="G37" s="140">
        <v>-2.0118682094310246E-4</v>
      </c>
    </row>
    <row r="38" spans="1:7" x14ac:dyDescent="0.25">
      <c r="A38" s="198">
        <f t="shared" si="0"/>
        <v>12</v>
      </c>
      <c r="B38" s="198" t="s">
        <v>7</v>
      </c>
      <c r="C38" s="204" t="s">
        <v>992</v>
      </c>
      <c r="D38" s="147">
        <v>8.2154486574175442E-3</v>
      </c>
      <c r="E38" s="21">
        <v>7.6136663074179121E-3</v>
      </c>
      <c r="F38" s="148">
        <v>7.9124148444462486E-3</v>
      </c>
      <c r="G38" s="139">
        <v>2.9874853702833645E-4</v>
      </c>
    </row>
    <row r="39" spans="1:7" x14ac:dyDescent="0.25">
      <c r="A39" s="198">
        <f t="shared" si="0"/>
        <v>13</v>
      </c>
      <c r="B39" s="198" t="s">
        <v>7</v>
      </c>
      <c r="C39" s="204" t="s">
        <v>994</v>
      </c>
      <c r="D39" s="147">
        <v>6.1990644808534515E-3</v>
      </c>
      <c r="E39" s="21">
        <v>6.858804822924368E-3</v>
      </c>
      <c r="F39" s="148">
        <v>7.5973609403444716E-3</v>
      </c>
      <c r="G39" s="139">
        <v>7.3855611742010361E-4</v>
      </c>
    </row>
    <row r="40" spans="1:7" x14ac:dyDescent="0.25">
      <c r="A40" s="198">
        <f t="shared" si="0"/>
        <v>14</v>
      </c>
      <c r="B40" s="198" t="s">
        <v>7</v>
      </c>
      <c r="C40" s="204" t="s">
        <v>997</v>
      </c>
      <c r="D40" s="147">
        <v>6.7954905352943266E-3</v>
      </c>
      <c r="E40" s="21">
        <v>6.6220834115251976E-3</v>
      </c>
      <c r="F40" s="148">
        <v>7.5594132312142232E-3</v>
      </c>
      <c r="G40" s="139">
        <v>9.3732981968902562E-4</v>
      </c>
    </row>
    <row r="41" spans="1:7" x14ac:dyDescent="0.25">
      <c r="A41" s="198">
        <f t="shared" si="0"/>
        <v>15</v>
      </c>
      <c r="B41" s="198" t="s">
        <v>7</v>
      </c>
      <c r="C41" s="204" t="s">
        <v>1051</v>
      </c>
      <c r="D41" s="147">
        <v>6.9066833774609994E-3</v>
      </c>
      <c r="E41" s="21">
        <v>6.333332266450351E-3</v>
      </c>
      <c r="F41" s="148">
        <v>7.5333350060651852E-3</v>
      </c>
      <c r="G41" s="139">
        <v>1.2000027396148341E-3</v>
      </c>
    </row>
    <row r="42" spans="1:7" x14ac:dyDescent="0.25">
      <c r="A42" s="198">
        <f t="shared" si="0"/>
        <v>16</v>
      </c>
      <c r="B42" s="198" t="s">
        <v>7</v>
      </c>
      <c r="C42" s="204" t="s">
        <v>8</v>
      </c>
      <c r="D42" s="147">
        <v>6.2910921961725113E-3</v>
      </c>
      <c r="E42" s="21">
        <v>6.4881688211342013E-3</v>
      </c>
      <c r="F42" s="148">
        <v>7.0384725621526582E-3</v>
      </c>
      <c r="G42" s="139">
        <v>5.5030374101845692E-4</v>
      </c>
    </row>
    <row r="43" spans="1:7" x14ac:dyDescent="0.25">
      <c r="A43" s="198">
        <f t="shared" si="0"/>
        <v>17</v>
      </c>
      <c r="B43" s="198" t="s">
        <v>7</v>
      </c>
      <c r="C43" s="204" t="s">
        <v>15</v>
      </c>
      <c r="D43" s="147">
        <v>6.4117666359589966E-3</v>
      </c>
      <c r="E43" s="21">
        <v>5.2069169049131017E-3</v>
      </c>
      <c r="F43" s="148">
        <v>6.7717231878669957E-3</v>
      </c>
      <c r="G43" s="139">
        <v>1.564806282953894E-3</v>
      </c>
    </row>
    <row r="44" spans="1:7" x14ac:dyDescent="0.25">
      <c r="A44" s="198">
        <f t="shared" si="0"/>
        <v>18</v>
      </c>
      <c r="B44" s="198" t="s">
        <v>7</v>
      </c>
      <c r="C44" s="204" t="s">
        <v>9</v>
      </c>
      <c r="D44" s="147">
        <v>6.4793529442711013E-3</v>
      </c>
      <c r="E44" s="21">
        <v>6.3701287348653024E-3</v>
      </c>
      <c r="F44" s="148">
        <v>6.3337023003592454E-3</v>
      </c>
      <c r="G44" s="140">
        <v>-3.6426434506056996E-5</v>
      </c>
    </row>
    <row r="45" spans="1:7" x14ac:dyDescent="0.25">
      <c r="A45" s="198">
        <f t="shared" si="0"/>
        <v>19</v>
      </c>
      <c r="B45" s="198" t="s">
        <v>7</v>
      </c>
      <c r="C45" s="204" t="s">
        <v>1000</v>
      </c>
      <c r="D45" s="147">
        <v>9.2221238479477628E-3</v>
      </c>
      <c r="E45" s="21">
        <v>7.4589251492920058E-3</v>
      </c>
      <c r="F45" s="148">
        <v>5.8433048609375857E-3</v>
      </c>
      <c r="G45" s="140">
        <v>-1.6156202883544201E-3</v>
      </c>
    </row>
    <row r="46" spans="1:7" x14ac:dyDescent="0.25">
      <c r="A46" s="198">
        <f t="shared" si="0"/>
        <v>20</v>
      </c>
      <c r="B46" s="198" t="s">
        <v>7</v>
      </c>
      <c r="C46" s="204" t="s">
        <v>38</v>
      </c>
      <c r="D46" s="149">
        <v>1.7986142082473526E-3</v>
      </c>
      <c r="E46" s="21">
        <v>3.8991374455116536E-3</v>
      </c>
      <c r="F46" s="148">
        <v>4.3735160331639994E-3</v>
      </c>
      <c r="G46" s="139">
        <v>4.7437858765234575E-4</v>
      </c>
    </row>
    <row r="47" spans="1:7" ht="22.5" x14ac:dyDescent="0.25">
      <c r="A47" s="198">
        <f t="shared" si="0"/>
        <v>21</v>
      </c>
      <c r="B47" s="198" t="s">
        <v>7</v>
      </c>
      <c r="C47" s="204" t="s">
        <v>1004</v>
      </c>
      <c r="D47" s="147">
        <v>3.4842899126855615E-3</v>
      </c>
      <c r="E47" s="21">
        <v>4.0730156322132281E-3</v>
      </c>
      <c r="F47" s="148">
        <v>3.5706005833911264E-3</v>
      </c>
      <c r="G47" s="140">
        <v>-5.0241504882210172E-4</v>
      </c>
    </row>
    <row r="48" spans="1:7" x14ac:dyDescent="0.25">
      <c r="A48" s="198">
        <f t="shared" si="0"/>
        <v>22</v>
      </c>
      <c r="B48" s="198" t="s">
        <v>7</v>
      </c>
      <c r="C48" s="204" t="s">
        <v>990</v>
      </c>
      <c r="D48" s="147">
        <v>4.7467575436148874E-3</v>
      </c>
      <c r="E48" s="21">
        <v>5.7846331344015237E-3</v>
      </c>
      <c r="F48" s="148">
        <v>3.1874293998262015E-3</v>
      </c>
      <c r="G48" s="140">
        <v>-2.5972037345753222E-3</v>
      </c>
    </row>
    <row r="49" spans="1:7" x14ac:dyDescent="0.25">
      <c r="A49" s="198">
        <f t="shared" si="0"/>
        <v>23</v>
      </c>
      <c r="B49" s="198" t="s">
        <v>7</v>
      </c>
      <c r="C49" s="204" t="s">
        <v>1052</v>
      </c>
      <c r="D49" s="147">
        <v>4.8766744907089501E-3</v>
      </c>
      <c r="E49" s="21">
        <v>3.6879519022178179E-3</v>
      </c>
      <c r="F49" s="148">
        <v>2.5081400603753578E-3</v>
      </c>
      <c r="G49" s="140">
        <v>-1.1798118418424601E-3</v>
      </c>
    </row>
    <row r="50" spans="1:7" ht="22.5" x14ac:dyDescent="0.25">
      <c r="A50" s="198">
        <f t="shared" si="0"/>
        <v>24</v>
      </c>
      <c r="B50" s="198" t="s">
        <v>7</v>
      </c>
      <c r="C50" s="204" t="s">
        <v>998</v>
      </c>
      <c r="D50" s="149">
        <v>1.0321886871206918E-3</v>
      </c>
      <c r="E50" s="20">
        <v>6.9671746078392189E-4</v>
      </c>
      <c r="F50" s="150">
        <v>1.0008454622409675E-3</v>
      </c>
      <c r="G50" s="139">
        <v>3.0412800145704561E-4</v>
      </c>
    </row>
    <row r="51" spans="1:7" x14ac:dyDescent="0.25">
      <c r="A51" s="198">
        <f t="shared" si="0"/>
        <v>25</v>
      </c>
      <c r="B51" s="198" t="s">
        <v>7</v>
      </c>
      <c r="C51" s="204" t="s">
        <v>1003</v>
      </c>
      <c r="D51" s="149">
        <v>1.5055732355940383E-3</v>
      </c>
      <c r="E51" s="20">
        <v>3.8222475996029269E-4</v>
      </c>
      <c r="F51" s="150">
        <v>5.1033410727637624E-4</v>
      </c>
      <c r="G51" s="139">
        <v>1.2810934731608356E-4</v>
      </c>
    </row>
    <row r="52" spans="1:7" x14ac:dyDescent="0.25">
      <c r="A52" s="198">
        <f t="shared" si="0"/>
        <v>26</v>
      </c>
      <c r="B52" s="198" t="s">
        <v>7</v>
      </c>
      <c r="C52" s="204" t="s">
        <v>1001</v>
      </c>
      <c r="D52" s="149">
        <v>8.336998887872208E-5</v>
      </c>
      <c r="E52" s="20">
        <v>5.2276429839756317E-5</v>
      </c>
      <c r="F52" s="150">
        <v>3.1463924780568262E-4</v>
      </c>
      <c r="G52" s="139">
        <v>2.6236281796592631E-4</v>
      </c>
    </row>
    <row r="53" spans="1:7" ht="15.75" thickBot="1" x14ac:dyDescent="0.3">
      <c r="A53" s="210">
        <f t="shared" si="0"/>
        <v>27</v>
      </c>
      <c r="B53" s="210" t="s">
        <v>7</v>
      </c>
      <c r="C53" s="212" t="s">
        <v>1002</v>
      </c>
      <c r="D53" s="153">
        <v>-1.482204427437909E-2</v>
      </c>
      <c r="E53" s="154">
        <v>-1.0973141318350855E-2</v>
      </c>
      <c r="F53" s="155">
        <v>-6.1644323332655784E-3</v>
      </c>
      <c r="G53" s="239">
        <v>4.8087089850852765E-3</v>
      </c>
    </row>
    <row r="54" spans="1:7" x14ac:dyDescent="0.25">
      <c r="A54" s="211">
        <v>1</v>
      </c>
      <c r="B54" s="211" t="s">
        <v>16</v>
      </c>
      <c r="C54" s="213" t="s">
        <v>1008</v>
      </c>
      <c r="D54" s="179">
        <v>1.6378379016924259E-2</v>
      </c>
      <c r="E54" s="180">
        <v>1.5306454425473766E-2</v>
      </c>
      <c r="F54" s="181">
        <v>1.55375372678074E-2</v>
      </c>
      <c r="G54" s="232">
        <v>2.3108284233363391E-4</v>
      </c>
    </row>
    <row r="55" spans="1:7" x14ac:dyDescent="0.25">
      <c r="A55" s="198">
        <f t="shared" si="0"/>
        <v>2</v>
      </c>
      <c r="B55" s="198" t="s">
        <v>16</v>
      </c>
      <c r="C55" s="204" t="s">
        <v>18</v>
      </c>
      <c r="D55" s="145">
        <v>1.3670745880047002E-2</v>
      </c>
      <c r="E55" s="22">
        <v>1.1301567360516757E-2</v>
      </c>
      <c r="F55" s="146">
        <v>1.3335203570485229E-2</v>
      </c>
      <c r="G55" s="139">
        <v>2.0336362099684716E-3</v>
      </c>
    </row>
    <row r="56" spans="1:7" x14ac:dyDescent="0.25">
      <c r="A56" s="198">
        <f t="shared" si="0"/>
        <v>3</v>
      </c>
      <c r="B56" s="198" t="s">
        <v>16</v>
      </c>
      <c r="C56" s="204" t="s">
        <v>1053</v>
      </c>
      <c r="D56" s="145">
        <v>1.3432203057093936E-2</v>
      </c>
      <c r="E56" s="22">
        <v>1.4340617932509615E-2</v>
      </c>
      <c r="F56" s="146">
        <v>1.3265581398123956E-2</v>
      </c>
      <c r="G56" s="140">
        <v>-1.0750365343856587E-3</v>
      </c>
    </row>
    <row r="57" spans="1:7" x14ac:dyDescent="0.25">
      <c r="A57" s="198">
        <f t="shared" si="0"/>
        <v>4</v>
      </c>
      <c r="B57" s="198" t="s">
        <v>16</v>
      </c>
      <c r="C57" s="204" t="s">
        <v>1010</v>
      </c>
      <c r="D57" s="145">
        <v>1.2679529660181994E-2</v>
      </c>
      <c r="E57" s="22">
        <v>1.0717378275199134E-2</v>
      </c>
      <c r="F57" s="146">
        <v>1.2108554578155401E-2</v>
      </c>
      <c r="G57" s="139">
        <v>1.3911763029562669E-3</v>
      </c>
    </row>
    <row r="58" spans="1:7" x14ac:dyDescent="0.25">
      <c r="A58" s="198">
        <f t="shared" si="0"/>
        <v>5</v>
      </c>
      <c r="B58" s="198" t="s">
        <v>16</v>
      </c>
      <c r="C58" s="204" t="s">
        <v>1005</v>
      </c>
      <c r="D58" s="147">
        <v>9.2184563552845569E-3</v>
      </c>
      <c r="E58" s="21">
        <v>8.8653789223108997E-3</v>
      </c>
      <c r="F58" s="148">
        <v>8.7929439069184146E-3</v>
      </c>
      <c r="G58" s="140">
        <v>-7.2435015392485064E-5</v>
      </c>
    </row>
    <row r="59" spans="1:7" x14ac:dyDescent="0.25">
      <c r="A59" s="198">
        <f t="shared" si="0"/>
        <v>6</v>
      </c>
      <c r="B59" s="198" t="s">
        <v>16</v>
      </c>
      <c r="C59" s="204" t="s">
        <v>1007</v>
      </c>
      <c r="D59" s="147">
        <v>7.4772942309882205E-3</v>
      </c>
      <c r="E59" s="21">
        <v>7.0632930952803106E-3</v>
      </c>
      <c r="F59" s="148">
        <v>8.0015549376975213E-3</v>
      </c>
      <c r="G59" s="139">
        <v>9.3826184241721077E-4</v>
      </c>
    </row>
    <row r="60" spans="1:7" x14ac:dyDescent="0.25">
      <c r="A60" s="198">
        <f t="shared" si="0"/>
        <v>7</v>
      </c>
      <c r="B60" s="198" t="s">
        <v>16</v>
      </c>
      <c r="C60" s="204" t="s">
        <v>19</v>
      </c>
      <c r="D60" s="147">
        <v>6.4976640953787503E-3</v>
      </c>
      <c r="E60" s="21">
        <v>6.8150888626362805E-3</v>
      </c>
      <c r="F60" s="148">
        <v>7.1156396080407844E-3</v>
      </c>
      <c r="G60" s="139">
        <v>3.0055074540450387E-4</v>
      </c>
    </row>
    <row r="61" spans="1:7" x14ac:dyDescent="0.25">
      <c r="A61" s="198">
        <f t="shared" si="0"/>
        <v>8</v>
      </c>
      <c r="B61" s="198" t="s">
        <v>16</v>
      </c>
      <c r="C61" s="204" t="s">
        <v>1011</v>
      </c>
      <c r="D61" s="147">
        <v>8.6821735360832503E-3</v>
      </c>
      <c r="E61" s="21">
        <v>6.7561077466686019E-3</v>
      </c>
      <c r="F61" s="148">
        <v>6.7317079392672681E-3</v>
      </c>
      <c r="G61" s="140">
        <v>-2.439980740133376E-5</v>
      </c>
    </row>
    <row r="62" spans="1:7" x14ac:dyDescent="0.25">
      <c r="A62" s="198">
        <f t="shared" si="0"/>
        <v>9</v>
      </c>
      <c r="B62" s="198" t="s">
        <v>16</v>
      </c>
      <c r="C62" s="204" t="s">
        <v>21</v>
      </c>
      <c r="D62" s="147">
        <v>2.817368892694308E-3</v>
      </c>
      <c r="E62" s="21">
        <v>2.6284742729707189E-3</v>
      </c>
      <c r="F62" s="148">
        <v>5.6068685930306447E-3</v>
      </c>
      <c r="G62" s="139">
        <v>2.9783943200599257E-3</v>
      </c>
    </row>
    <row r="63" spans="1:7" x14ac:dyDescent="0.25">
      <c r="A63" s="198">
        <f t="shared" si="0"/>
        <v>10</v>
      </c>
      <c r="B63" s="198" t="s">
        <v>16</v>
      </c>
      <c r="C63" s="204" t="s">
        <v>1009</v>
      </c>
      <c r="D63" s="147">
        <v>3.0892183257511833E-3</v>
      </c>
      <c r="E63" s="21">
        <v>2.5049756094318951E-3</v>
      </c>
      <c r="F63" s="148">
        <v>2.8333462925172409E-3</v>
      </c>
      <c r="G63" s="139">
        <v>3.283706830853458E-4</v>
      </c>
    </row>
    <row r="64" spans="1:7" x14ac:dyDescent="0.25">
      <c r="A64" s="198">
        <f t="shared" si="0"/>
        <v>11</v>
      </c>
      <c r="B64" s="198" t="s">
        <v>16</v>
      </c>
      <c r="C64" s="204" t="s">
        <v>20</v>
      </c>
      <c r="D64" s="149">
        <v>1.1761163226242349E-3</v>
      </c>
      <c r="E64" s="20">
        <v>1.1603261571892882E-3</v>
      </c>
      <c r="F64" s="150">
        <v>1.1319461601933579E-3</v>
      </c>
      <c r="G64" s="140">
        <v>-2.8379996995930292E-5</v>
      </c>
    </row>
    <row r="65" spans="1:7" x14ac:dyDescent="0.25">
      <c r="A65" s="198">
        <f t="shared" ref="A65:A66" si="1">+A64+1</f>
        <v>12</v>
      </c>
      <c r="B65" s="198" t="s">
        <v>22</v>
      </c>
      <c r="C65" s="204" t="s">
        <v>1012</v>
      </c>
      <c r="D65" s="149">
        <v>1.7126559587622577E-3</v>
      </c>
      <c r="E65" s="20">
        <v>1.5170830971073712E-3</v>
      </c>
      <c r="F65" s="150">
        <v>7.6846319556293492E-4</v>
      </c>
      <c r="G65" s="140">
        <v>-7.4861990154443628E-4</v>
      </c>
    </row>
    <row r="66" spans="1:7" ht="23.25" thickBot="1" x14ac:dyDescent="0.3">
      <c r="A66" s="243">
        <f t="shared" si="1"/>
        <v>13</v>
      </c>
      <c r="B66" s="243" t="s">
        <v>16</v>
      </c>
      <c r="C66" s="234" t="s">
        <v>1006</v>
      </c>
      <c r="D66" s="235">
        <v>1.9416977837732664E-3</v>
      </c>
      <c r="E66" s="236">
        <v>7.5622096647467204E-4</v>
      </c>
      <c r="F66" s="237">
        <v>7.7706158719463778E-5</v>
      </c>
      <c r="G66" s="241">
        <v>-6.7851480775520828E-4</v>
      </c>
    </row>
    <row r="67" spans="1:7" ht="15.75" thickBot="1" x14ac:dyDescent="0.3">
      <c r="A67" s="34" t="s">
        <v>51</v>
      </c>
      <c r="B67" s="34"/>
      <c r="C67" s="245" t="s">
        <v>1769</v>
      </c>
      <c r="D67" s="207">
        <v>7.525520038489851E-3</v>
      </c>
      <c r="E67" s="208">
        <v>7.8221689556586243E-3</v>
      </c>
      <c r="F67" s="209">
        <v>7.6634796091632424E-3</v>
      </c>
      <c r="G67" s="246">
        <v>-1.5868934649538192E-4</v>
      </c>
    </row>
  </sheetData>
  <sortState xmlns:xlrd2="http://schemas.microsoft.com/office/spreadsheetml/2017/richdata2" ref="A27:G66">
    <sortCondition ref="B27:B66"/>
    <sortCondition descending="1" ref="F27:F66"/>
  </sortState>
  <mergeCells count="6">
    <mergeCell ref="D23:F23"/>
    <mergeCell ref="D24:F24"/>
    <mergeCell ref="D25:F25"/>
    <mergeCell ref="G23:G25"/>
    <mergeCell ref="A2:D2"/>
    <mergeCell ref="A21:E2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06976-62F2-46D5-8C4C-F14A8AEBF442}">
  <dimension ref="A2:G67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4" t="s">
        <v>44</v>
      </c>
      <c r="B2" s="104"/>
      <c r="C2" s="104"/>
      <c r="D2" s="104"/>
    </row>
    <row r="21" spans="1:7" ht="15.75" x14ac:dyDescent="0.25">
      <c r="A21" s="104" t="s">
        <v>43</v>
      </c>
      <c r="B21" s="104"/>
      <c r="C21" s="104"/>
      <c r="D21" s="104"/>
      <c r="E21" s="104"/>
    </row>
    <row r="22" spans="1:7" ht="15.75" thickBot="1" x14ac:dyDescent="0.3"/>
    <row r="23" spans="1:7" ht="15.75" customHeight="1" thickBot="1" x14ac:dyDescent="0.3">
      <c r="D23" s="182" t="s">
        <v>103</v>
      </c>
      <c r="E23" s="183"/>
      <c r="F23" s="184"/>
      <c r="G23" s="151" t="s">
        <v>1461</v>
      </c>
    </row>
    <row r="24" spans="1:7" ht="15.75" thickBot="1" x14ac:dyDescent="0.3">
      <c r="D24" s="174" t="s">
        <v>94</v>
      </c>
      <c r="E24" s="115"/>
      <c r="F24" s="175"/>
      <c r="G24" s="152"/>
    </row>
    <row r="25" spans="1:7" ht="15.75" thickBot="1" x14ac:dyDescent="0.3">
      <c r="D25" s="186" t="s">
        <v>85</v>
      </c>
      <c r="E25" s="187"/>
      <c r="F25" s="188"/>
      <c r="G25" s="152"/>
    </row>
    <row r="26" spans="1:7" ht="15.75" thickBot="1" x14ac:dyDescent="0.3">
      <c r="A26" s="196" t="s">
        <v>1</v>
      </c>
      <c r="B26" s="178" t="s">
        <v>2</v>
      </c>
      <c r="C26" s="178" t="s">
        <v>3</v>
      </c>
      <c r="D26" s="141">
        <v>44621</v>
      </c>
      <c r="E26" s="132">
        <v>44652</v>
      </c>
      <c r="F26" s="142">
        <v>44682</v>
      </c>
      <c r="G26" s="83" t="s">
        <v>4</v>
      </c>
    </row>
    <row r="27" spans="1:7" x14ac:dyDescent="0.25">
      <c r="A27" s="197">
        <v>1</v>
      </c>
      <c r="B27" s="203" t="s">
        <v>7</v>
      </c>
      <c r="C27" s="203" t="s">
        <v>993</v>
      </c>
      <c r="D27" s="143">
        <v>9.2488908397541439E-2</v>
      </c>
      <c r="E27" s="129">
        <v>9.5938804263037886E-2</v>
      </c>
      <c r="F27" s="144">
        <v>0.10644390954035005</v>
      </c>
      <c r="G27" s="230">
        <v>1.050510527731216E-2</v>
      </c>
    </row>
    <row r="28" spans="1:7" x14ac:dyDescent="0.25">
      <c r="A28" s="198">
        <f>1+A27</f>
        <v>2</v>
      </c>
      <c r="B28" s="204" t="s">
        <v>7</v>
      </c>
      <c r="C28" s="204" t="s">
        <v>10</v>
      </c>
      <c r="D28" s="145">
        <v>8.7665927941953159E-2</v>
      </c>
      <c r="E28" s="22">
        <v>0.10281167955388631</v>
      </c>
      <c r="F28" s="146">
        <v>9.9859681493864969E-2</v>
      </c>
      <c r="G28" s="140">
        <v>-2.9519980600213463E-3</v>
      </c>
    </row>
    <row r="29" spans="1:7" x14ac:dyDescent="0.25">
      <c r="A29" s="198">
        <f t="shared" ref="A29:A66" si="0">1+A28</f>
        <v>3</v>
      </c>
      <c r="B29" s="204" t="s">
        <v>7</v>
      </c>
      <c r="C29" s="204" t="s">
        <v>13</v>
      </c>
      <c r="D29" s="145">
        <v>8.7820601793368744E-2</v>
      </c>
      <c r="E29" s="22">
        <v>8.6769054095285916E-2</v>
      </c>
      <c r="F29" s="146">
        <v>8.545258862580489E-2</v>
      </c>
      <c r="G29" s="140">
        <v>-1.3164654694810263E-3</v>
      </c>
    </row>
    <row r="30" spans="1:7" x14ac:dyDescent="0.25">
      <c r="A30" s="198">
        <f t="shared" si="0"/>
        <v>4</v>
      </c>
      <c r="B30" s="204" t="s">
        <v>7</v>
      </c>
      <c r="C30" s="204" t="s">
        <v>997</v>
      </c>
      <c r="D30" s="147">
        <v>7.1975789613387506E-2</v>
      </c>
      <c r="E30" s="21">
        <v>7.0365253519349649E-2</v>
      </c>
      <c r="F30" s="146">
        <v>8.0624242077070404E-2</v>
      </c>
      <c r="G30" s="139">
        <v>1.0258988557720755E-2</v>
      </c>
    </row>
    <row r="31" spans="1:7" x14ac:dyDescent="0.25">
      <c r="A31" s="198">
        <f t="shared" si="0"/>
        <v>5</v>
      </c>
      <c r="B31" s="204" t="s">
        <v>7</v>
      </c>
      <c r="C31" s="204" t="s">
        <v>992</v>
      </c>
      <c r="D31" s="145">
        <v>8.1046592527374256E-2</v>
      </c>
      <c r="E31" s="21">
        <v>7.5212060801466307E-2</v>
      </c>
      <c r="F31" s="148">
        <v>7.8188565119202164E-2</v>
      </c>
      <c r="G31" s="139">
        <v>2.9765043177358563E-3</v>
      </c>
    </row>
    <row r="32" spans="1:7" x14ac:dyDescent="0.25">
      <c r="A32" s="198">
        <f t="shared" si="0"/>
        <v>6</v>
      </c>
      <c r="B32" s="204" t="s">
        <v>7</v>
      </c>
      <c r="C32" s="204" t="s">
        <v>991</v>
      </c>
      <c r="D32" s="147">
        <v>7.406477579948173E-2</v>
      </c>
      <c r="E32" s="21">
        <v>7.7301380859257862E-2</v>
      </c>
      <c r="F32" s="148">
        <v>7.5562504752291287E-2</v>
      </c>
      <c r="G32" s="140">
        <v>-1.7388761069665748E-3</v>
      </c>
    </row>
    <row r="33" spans="1:7" x14ac:dyDescent="0.25">
      <c r="A33" s="198">
        <f t="shared" si="0"/>
        <v>7</v>
      </c>
      <c r="B33" s="204" t="s">
        <v>7</v>
      </c>
      <c r="C33" s="204" t="s">
        <v>996</v>
      </c>
      <c r="D33" s="145">
        <v>0.10039083261591727</v>
      </c>
      <c r="E33" s="22">
        <v>8.1537243231166581E-2</v>
      </c>
      <c r="F33" s="148">
        <v>7.4548603197885532E-2</v>
      </c>
      <c r="G33" s="140">
        <v>-6.9886400332810489E-3</v>
      </c>
    </row>
    <row r="34" spans="1:7" x14ac:dyDescent="0.25">
      <c r="A34" s="198">
        <f t="shared" si="0"/>
        <v>8</v>
      </c>
      <c r="B34" s="204" t="s">
        <v>7</v>
      </c>
      <c r="C34" s="204" t="s">
        <v>17</v>
      </c>
      <c r="D34" s="145">
        <v>9.6772224883536942E-2</v>
      </c>
      <c r="E34" s="22">
        <v>8.1405771315875078E-2</v>
      </c>
      <c r="F34" s="148">
        <v>7.1371553609880303E-2</v>
      </c>
      <c r="G34" s="140">
        <v>-1.0034217705994775E-2</v>
      </c>
    </row>
    <row r="35" spans="1:7" x14ac:dyDescent="0.25">
      <c r="A35" s="198">
        <f t="shared" si="0"/>
        <v>9</v>
      </c>
      <c r="B35" s="204" t="s">
        <v>7</v>
      </c>
      <c r="C35" s="204" t="s">
        <v>999</v>
      </c>
      <c r="D35" s="147">
        <v>6.6078611592270339E-2</v>
      </c>
      <c r="E35" s="21">
        <v>6.9200844740952588E-2</v>
      </c>
      <c r="F35" s="148">
        <v>6.9886333537844778E-2</v>
      </c>
      <c r="G35" s="139">
        <v>6.8548879689218911E-4</v>
      </c>
    </row>
    <row r="36" spans="1:7" x14ac:dyDescent="0.25">
      <c r="A36" s="198">
        <f t="shared" si="0"/>
        <v>10</v>
      </c>
      <c r="B36" s="204" t="s">
        <v>7</v>
      </c>
      <c r="C36" s="204" t="s">
        <v>8</v>
      </c>
      <c r="D36" s="147">
        <v>5.9683152654476677E-2</v>
      </c>
      <c r="E36" s="21">
        <v>6.1481439737631524E-2</v>
      </c>
      <c r="F36" s="148">
        <v>6.635909639896248E-2</v>
      </c>
      <c r="G36" s="139">
        <v>4.8776566613309563E-3</v>
      </c>
    </row>
    <row r="37" spans="1:7" x14ac:dyDescent="0.25">
      <c r="A37" s="198">
        <f t="shared" si="0"/>
        <v>11</v>
      </c>
      <c r="B37" s="204" t="s">
        <v>7</v>
      </c>
      <c r="C37" s="204" t="s">
        <v>12</v>
      </c>
      <c r="D37" s="147">
        <v>6.2859411858836631E-2</v>
      </c>
      <c r="E37" s="22">
        <v>9.1148630916175338E-2</v>
      </c>
      <c r="F37" s="148">
        <v>6.5422170138590627E-2</v>
      </c>
      <c r="G37" s="140">
        <v>-2.5726460777584712E-2</v>
      </c>
    </row>
    <row r="38" spans="1:7" x14ac:dyDescent="0.25">
      <c r="A38" s="198">
        <f t="shared" si="0"/>
        <v>12</v>
      </c>
      <c r="B38" s="204" t="s">
        <v>7</v>
      </c>
      <c r="C38" s="204" t="s">
        <v>14</v>
      </c>
      <c r="D38" s="147">
        <v>6.6949982586342577E-2</v>
      </c>
      <c r="E38" s="21">
        <v>6.1130289774010298E-2</v>
      </c>
      <c r="F38" s="148">
        <v>6.3695175118292049E-2</v>
      </c>
      <c r="G38" s="139">
        <v>2.5648853442817518E-3</v>
      </c>
    </row>
    <row r="39" spans="1:7" x14ac:dyDescent="0.25">
      <c r="A39" s="198">
        <f t="shared" si="0"/>
        <v>13</v>
      </c>
      <c r="B39" s="204" t="s">
        <v>7</v>
      </c>
      <c r="C39" s="204" t="s">
        <v>995</v>
      </c>
      <c r="D39" s="147">
        <v>4.747167014160604E-2</v>
      </c>
      <c r="E39" s="21">
        <v>5.1055311484257689E-2</v>
      </c>
      <c r="F39" s="148">
        <v>5.8879447972452849E-2</v>
      </c>
      <c r="G39" s="139">
        <v>7.8241364881951603E-3</v>
      </c>
    </row>
    <row r="40" spans="1:7" x14ac:dyDescent="0.25">
      <c r="A40" s="198">
        <f t="shared" si="0"/>
        <v>14</v>
      </c>
      <c r="B40" s="204" t="s">
        <v>7</v>
      </c>
      <c r="C40" s="204" t="s">
        <v>994</v>
      </c>
      <c r="D40" s="147">
        <v>4.5407358121478086E-2</v>
      </c>
      <c r="E40" s="21">
        <v>5.0450653614254909E-2</v>
      </c>
      <c r="F40" s="148">
        <v>5.6120025547790289E-2</v>
      </c>
      <c r="G40" s="139">
        <v>5.6693719335353804E-3</v>
      </c>
    </row>
    <row r="41" spans="1:7" x14ac:dyDescent="0.25">
      <c r="A41" s="198">
        <f t="shared" si="0"/>
        <v>15</v>
      </c>
      <c r="B41" s="204" t="s">
        <v>7</v>
      </c>
      <c r="C41" s="204" t="s">
        <v>11</v>
      </c>
      <c r="D41" s="147">
        <v>5.7575336848893752E-2</v>
      </c>
      <c r="E41" s="21">
        <v>4.9893605692503687E-2</v>
      </c>
      <c r="F41" s="148">
        <v>5.3570172746687288E-2</v>
      </c>
      <c r="G41" s="139">
        <v>3.6765670541836007E-3</v>
      </c>
    </row>
    <row r="42" spans="1:7" x14ac:dyDescent="0.25">
      <c r="A42" s="198">
        <f t="shared" si="0"/>
        <v>16</v>
      </c>
      <c r="B42" s="204" t="s">
        <v>7</v>
      </c>
      <c r="C42" s="204" t="s">
        <v>9</v>
      </c>
      <c r="D42" s="147">
        <v>5.0890713412806474E-2</v>
      </c>
      <c r="E42" s="21">
        <v>4.9995751989955657E-2</v>
      </c>
      <c r="F42" s="148">
        <v>4.9719552527870102E-2</v>
      </c>
      <c r="G42" s="140">
        <v>-2.7619946208555513E-4</v>
      </c>
    </row>
    <row r="43" spans="1:7" x14ac:dyDescent="0.25">
      <c r="A43" s="198">
        <f t="shared" si="0"/>
        <v>17</v>
      </c>
      <c r="B43" s="204" t="s">
        <v>7</v>
      </c>
      <c r="C43" s="204" t="s">
        <v>15</v>
      </c>
      <c r="D43" s="147">
        <v>4.4240519889076901E-2</v>
      </c>
      <c r="E43" s="21">
        <v>3.5935454857503289E-2</v>
      </c>
      <c r="F43" s="148">
        <v>4.6718519260694931E-2</v>
      </c>
      <c r="G43" s="139">
        <v>1.0783064403191642E-2</v>
      </c>
    </row>
    <row r="44" spans="1:7" x14ac:dyDescent="0.25">
      <c r="A44" s="198">
        <f t="shared" si="0"/>
        <v>18</v>
      </c>
      <c r="B44" s="204" t="s">
        <v>7</v>
      </c>
      <c r="C44" s="204" t="s">
        <v>38</v>
      </c>
      <c r="D44" s="147">
        <v>1.8530065256339056E-2</v>
      </c>
      <c r="E44" s="21">
        <v>4.0062751336508738E-2</v>
      </c>
      <c r="F44" s="148">
        <v>4.4794642961945227E-2</v>
      </c>
      <c r="G44" s="139">
        <v>4.7318916254364893E-3</v>
      </c>
    </row>
    <row r="45" spans="1:7" x14ac:dyDescent="0.25">
      <c r="A45" s="198">
        <f t="shared" si="0"/>
        <v>19</v>
      </c>
      <c r="B45" s="204" t="s">
        <v>7</v>
      </c>
      <c r="C45" s="204" t="s">
        <v>1051</v>
      </c>
      <c r="D45" s="147">
        <v>4.0943800448271436E-2</v>
      </c>
      <c r="E45" s="21">
        <v>3.7584942647752223E-2</v>
      </c>
      <c r="F45" s="148">
        <v>4.4725793435995739E-2</v>
      </c>
      <c r="G45" s="139">
        <v>7.1408507882435163E-3</v>
      </c>
    </row>
    <row r="46" spans="1:7" x14ac:dyDescent="0.25">
      <c r="A46" s="198">
        <f t="shared" si="0"/>
        <v>20</v>
      </c>
      <c r="B46" s="204" t="s">
        <v>7</v>
      </c>
      <c r="C46" s="204" t="s">
        <v>1000</v>
      </c>
      <c r="D46" s="147">
        <v>6.4090496597192431E-2</v>
      </c>
      <c r="E46" s="21">
        <v>5.1815738853340267E-2</v>
      </c>
      <c r="F46" s="148">
        <v>4.0632694859486763E-2</v>
      </c>
      <c r="G46" s="140">
        <v>-1.1183043993853503E-2</v>
      </c>
    </row>
    <row r="47" spans="1:7" ht="22.5" x14ac:dyDescent="0.25">
      <c r="A47" s="198">
        <f t="shared" si="0"/>
        <v>21</v>
      </c>
      <c r="B47" s="204" t="s">
        <v>7</v>
      </c>
      <c r="C47" s="204" t="s">
        <v>1004</v>
      </c>
      <c r="D47" s="147">
        <v>2.8691894413479864E-2</v>
      </c>
      <c r="E47" s="21">
        <v>3.3553687679215544E-2</v>
      </c>
      <c r="F47" s="148">
        <v>2.9459215611222528E-2</v>
      </c>
      <c r="G47" s="140">
        <v>-4.0944720679930158E-3</v>
      </c>
    </row>
    <row r="48" spans="1:7" x14ac:dyDescent="0.25">
      <c r="A48" s="198">
        <f t="shared" si="0"/>
        <v>22</v>
      </c>
      <c r="B48" s="204" t="s">
        <v>7</v>
      </c>
      <c r="C48" s="204" t="s">
        <v>2145</v>
      </c>
      <c r="D48" s="147">
        <v>3.8537010682488722E-2</v>
      </c>
      <c r="E48" s="21">
        <v>4.7344370286549961E-2</v>
      </c>
      <c r="F48" s="148">
        <v>2.640297487011619E-2</v>
      </c>
      <c r="G48" s="140">
        <v>-2.0941395416433771E-2</v>
      </c>
    </row>
    <row r="49" spans="1:7" x14ac:dyDescent="0.25">
      <c r="A49" s="198">
        <f t="shared" si="0"/>
        <v>23</v>
      </c>
      <c r="B49" s="204" t="s">
        <v>7</v>
      </c>
      <c r="C49" s="204" t="s">
        <v>1052</v>
      </c>
      <c r="D49" s="147">
        <v>2.8121656098317991E-2</v>
      </c>
      <c r="E49" s="21">
        <v>2.126938477362984E-2</v>
      </c>
      <c r="F49" s="148">
        <v>1.448413793827643E-2</v>
      </c>
      <c r="G49" s="140">
        <v>-6.7852468353534097E-3</v>
      </c>
    </row>
    <row r="50" spans="1:7" ht="22.5" x14ac:dyDescent="0.25">
      <c r="A50" s="198">
        <f t="shared" si="0"/>
        <v>24</v>
      </c>
      <c r="B50" s="204" t="s">
        <v>7</v>
      </c>
      <c r="C50" s="204" t="s">
        <v>998</v>
      </c>
      <c r="D50" s="147">
        <v>1.0854020402529184E-2</v>
      </c>
      <c r="E50" s="20">
        <v>7.3368990957599235E-3</v>
      </c>
      <c r="F50" s="148">
        <v>1.0563778732949971E-2</v>
      </c>
      <c r="G50" s="139">
        <v>3.2268796371900475E-3</v>
      </c>
    </row>
    <row r="51" spans="1:7" x14ac:dyDescent="0.25">
      <c r="A51" s="198">
        <f t="shared" si="0"/>
        <v>25</v>
      </c>
      <c r="B51" s="204" t="s">
        <v>7</v>
      </c>
      <c r="C51" s="204" t="s">
        <v>1001</v>
      </c>
      <c r="D51" s="149">
        <v>8.8899940666308387E-4</v>
      </c>
      <c r="E51" s="20">
        <v>5.5852951935619021E-4</v>
      </c>
      <c r="F51" s="150">
        <v>3.3624905362257267E-3</v>
      </c>
      <c r="G51" s="139">
        <v>2.8039610168695364E-3</v>
      </c>
    </row>
    <row r="52" spans="1:7" x14ac:dyDescent="0.25">
      <c r="A52" s="198">
        <f t="shared" si="0"/>
        <v>26</v>
      </c>
      <c r="B52" s="204" t="s">
        <v>7</v>
      </c>
      <c r="C52" s="204" t="s">
        <v>1003</v>
      </c>
      <c r="D52" s="149">
        <v>8.9806761081389127E-3</v>
      </c>
      <c r="E52" s="20">
        <v>2.2855531630528825E-3</v>
      </c>
      <c r="F52" s="150">
        <v>3.0629524402139186E-3</v>
      </c>
      <c r="G52" s="139">
        <v>7.7739927716103611E-4</v>
      </c>
    </row>
    <row r="53" spans="1:7" ht="15.75" thickBot="1" x14ac:dyDescent="0.3">
      <c r="A53" s="199">
        <f t="shared" si="0"/>
        <v>27</v>
      </c>
      <c r="B53" s="205" t="s">
        <v>7</v>
      </c>
      <c r="C53" s="205" t="s">
        <v>1002</v>
      </c>
      <c r="D53" s="164">
        <v>-0.11800178692815494</v>
      </c>
      <c r="E53" s="165">
        <v>-8.7699073997497975E-2</v>
      </c>
      <c r="F53" s="166">
        <v>-4.9392104726799752E-2</v>
      </c>
      <c r="G53" s="167">
        <v>3.8306969270698224E-2</v>
      </c>
    </row>
    <row r="54" spans="1:7" x14ac:dyDescent="0.25">
      <c r="A54" s="197">
        <v>1</v>
      </c>
      <c r="B54" s="203" t="s">
        <v>16</v>
      </c>
      <c r="C54" s="203" t="s">
        <v>1005</v>
      </c>
      <c r="D54" s="143">
        <v>9.5276930721229419E-2</v>
      </c>
      <c r="E54" s="129">
        <v>9.1397654508822923E-2</v>
      </c>
      <c r="F54" s="144">
        <v>9.0495222607721942E-2</v>
      </c>
      <c r="G54" s="138">
        <v>-9.024319011009807E-4</v>
      </c>
    </row>
    <row r="55" spans="1:7" x14ac:dyDescent="0.25">
      <c r="A55" s="198">
        <f t="shared" si="0"/>
        <v>2</v>
      </c>
      <c r="B55" s="204" t="s">
        <v>16</v>
      </c>
      <c r="C55" s="204" t="s">
        <v>1008</v>
      </c>
      <c r="D55" s="145">
        <v>9.0890621315484033E-2</v>
      </c>
      <c r="E55" s="22">
        <v>8.5058908811971409E-2</v>
      </c>
      <c r="F55" s="146">
        <v>8.6618819149936743E-2</v>
      </c>
      <c r="G55" s="139">
        <v>1.559910337965334E-3</v>
      </c>
    </row>
    <row r="56" spans="1:7" x14ac:dyDescent="0.25">
      <c r="A56" s="198">
        <f t="shared" si="0"/>
        <v>3</v>
      </c>
      <c r="B56" s="204" t="s">
        <v>16</v>
      </c>
      <c r="C56" s="204" t="s">
        <v>18</v>
      </c>
      <c r="D56" s="147">
        <v>7.734923318011111E-2</v>
      </c>
      <c r="E56" s="21">
        <v>6.4185204257208292E-2</v>
      </c>
      <c r="F56" s="148">
        <v>7.5820172909030537E-2</v>
      </c>
      <c r="G56" s="139">
        <v>1.1634968651822244E-2</v>
      </c>
    </row>
    <row r="57" spans="1:7" x14ac:dyDescent="0.25">
      <c r="A57" s="198">
        <f t="shared" si="0"/>
        <v>4</v>
      </c>
      <c r="B57" s="204" t="s">
        <v>16</v>
      </c>
      <c r="C57" s="204" t="s">
        <v>1053</v>
      </c>
      <c r="D57" s="147">
        <v>7.2063607110823977E-2</v>
      </c>
      <c r="E57" s="21">
        <v>7.6984807125570057E-2</v>
      </c>
      <c r="F57" s="148">
        <v>7.1169921243813009E-2</v>
      </c>
      <c r="G57" s="140">
        <v>-5.8148858817570481E-3</v>
      </c>
    </row>
    <row r="58" spans="1:7" x14ac:dyDescent="0.25">
      <c r="A58" s="198">
        <f t="shared" si="0"/>
        <v>5</v>
      </c>
      <c r="B58" s="204" t="s">
        <v>16</v>
      </c>
      <c r="C58" s="204" t="s">
        <v>1010</v>
      </c>
      <c r="D58" s="147">
        <v>5.6314304204715789E-2</v>
      </c>
      <c r="E58" s="21">
        <v>4.7583027340924296E-2</v>
      </c>
      <c r="F58" s="148">
        <v>5.3901784541644064E-2</v>
      </c>
      <c r="G58" s="139">
        <v>6.3187572007197684E-3</v>
      </c>
    </row>
    <row r="59" spans="1:7" x14ac:dyDescent="0.25">
      <c r="A59" s="198">
        <f t="shared" si="0"/>
        <v>6</v>
      </c>
      <c r="B59" s="204" t="s">
        <v>16</v>
      </c>
      <c r="C59" s="204" t="s">
        <v>1007</v>
      </c>
      <c r="D59" s="147">
        <v>4.7738642493624757E-2</v>
      </c>
      <c r="E59" s="21">
        <v>4.5144027583441285E-2</v>
      </c>
      <c r="F59" s="148">
        <v>5.123213741962078E-2</v>
      </c>
      <c r="G59" s="139">
        <v>6.088109836179495E-3</v>
      </c>
    </row>
    <row r="60" spans="1:7" x14ac:dyDescent="0.25">
      <c r="A60" s="198">
        <f t="shared" si="0"/>
        <v>7</v>
      </c>
      <c r="B60" s="204" t="s">
        <v>16</v>
      </c>
      <c r="C60" s="204" t="s">
        <v>19</v>
      </c>
      <c r="D60" s="147">
        <v>4.0596187366261124E-2</v>
      </c>
      <c r="E60" s="21">
        <v>4.2403259249748602E-2</v>
      </c>
      <c r="F60" s="148">
        <v>4.417535889584321E-2</v>
      </c>
      <c r="G60" s="139">
        <v>1.7720996460946076E-3</v>
      </c>
    </row>
    <row r="61" spans="1:7" x14ac:dyDescent="0.25">
      <c r="A61" s="198">
        <f t="shared" si="0"/>
        <v>8</v>
      </c>
      <c r="B61" s="204" t="s">
        <v>16</v>
      </c>
      <c r="C61" s="204" t="s">
        <v>21</v>
      </c>
      <c r="D61" s="147">
        <v>1.9223528424200737E-2</v>
      </c>
      <c r="E61" s="21">
        <v>1.7872733447547029E-2</v>
      </c>
      <c r="F61" s="148">
        <v>3.812133992424234E-2</v>
      </c>
      <c r="G61" s="139">
        <v>2.0248606476695311E-2</v>
      </c>
    </row>
    <row r="62" spans="1:7" x14ac:dyDescent="0.25">
      <c r="A62" s="198">
        <f t="shared" si="0"/>
        <v>9</v>
      </c>
      <c r="B62" s="204" t="s">
        <v>16</v>
      </c>
      <c r="C62" s="204" t="s">
        <v>1011</v>
      </c>
      <c r="D62" s="147">
        <v>3.8435855982440273E-2</v>
      </c>
      <c r="E62" s="21">
        <v>2.9870466307113246E-2</v>
      </c>
      <c r="F62" s="148">
        <v>2.9844700111375428E-2</v>
      </c>
      <c r="G62" s="140">
        <v>-2.5766195737818298E-5</v>
      </c>
    </row>
    <row r="63" spans="1:7" x14ac:dyDescent="0.25">
      <c r="A63" s="198">
        <f t="shared" si="0"/>
        <v>10</v>
      </c>
      <c r="B63" s="204" t="s">
        <v>16</v>
      </c>
      <c r="C63" s="204" t="s">
        <v>1009</v>
      </c>
      <c r="D63" s="147">
        <v>2.0449634172771979E-2</v>
      </c>
      <c r="E63" s="21">
        <v>1.6452614377746342E-2</v>
      </c>
      <c r="F63" s="148">
        <v>1.8518014432701808E-2</v>
      </c>
      <c r="G63" s="139">
        <v>2.0654000549554657E-3</v>
      </c>
    </row>
    <row r="64" spans="1:7" x14ac:dyDescent="0.25">
      <c r="A64" s="198">
        <f t="shared" si="0"/>
        <v>11</v>
      </c>
      <c r="B64" s="204" t="s">
        <v>16</v>
      </c>
      <c r="C64" s="204" t="s">
        <v>20</v>
      </c>
      <c r="D64" s="147">
        <v>1.2530245760030805E-2</v>
      </c>
      <c r="E64" s="21">
        <v>1.2433426002219168E-2</v>
      </c>
      <c r="F64" s="148">
        <v>1.2159980416943671E-2</v>
      </c>
      <c r="G64" s="140">
        <v>-2.734455852754971E-4</v>
      </c>
    </row>
    <row r="65" spans="1:7" x14ac:dyDescent="0.25">
      <c r="A65" s="198">
        <f t="shared" si="0"/>
        <v>12</v>
      </c>
      <c r="B65" s="204" t="s">
        <v>22</v>
      </c>
      <c r="C65" s="204" t="s">
        <v>1012</v>
      </c>
      <c r="D65" s="149">
        <v>7.181177777713107E-3</v>
      </c>
      <c r="E65" s="20">
        <v>6.3961264681860943E-3</v>
      </c>
      <c r="F65" s="150">
        <v>3.2460512558966921E-3</v>
      </c>
      <c r="G65" s="140">
        <v>-3.1500752122894022E-3</v>
      </c>
    </row>
    <row r="66" spans="1:7" ht="23.25" thickBot="1" x14ac:dyDescent="0.3">
      <c r="A66" s="199">
        <f t="shared" si="0"/>
        <v>13</v>
      </c>
      <c r="B66" s="234" t="s">
        <v>16</v>
      </c>
      <c r="C66" s="234" t="s">
        <v>1006</v>
      </c>
      <c r="D66" s="235">
        <v>3.5892492211426143E-3</v>
      </c>
      <c r="E66" s="236">
        <v>1.4117992705246873E-3</v>
      </c>
      <c r="F66" s="237">
        <v>1.46579153702273E-4</v>
      </c>
      <c r="G66" s="241">
        <v>-1.2652201168224142E-3</v>
      </c>
    </row>
    <row r="67" spans="1:7" ht="15.75" thickBot="1" x14ac:dyDescent="0.3">
      <c r="A67" s="34" t="s">
        <v>51</v>
      </c>
      <c r="B67" s="34"/>
      <c r="C67" s="245" t="s">
        <v>1769</v>
      </c>
      <c r="D67" s="207">
        <v>5.6378845828642596E-2</v>
      </c>
      <c r="E67" s="208">
        <v>5.8763539911856733E-2</v>
      </c>
      <c r="F67" s="209">
        <v>5.7741153395428228E-2</v>
      </c>
      <c r="G67" s="246">
        <v>-1.0223865164285043E-3</v>
      </c>
    </row>
  </sheetData>
  <sortState xmlns:xlrd2="http://schemas.microsoft.com/office/spreadsheetml/2017/richdata2" ref="A26:G66">
    <sortCondition ref="B26:B66"/>
    <sortCondition descending="1" ref="F26:F66"/>
  </sortState>
  <mergeCells count="6">
    <mergeCell ref="D23:F23"/>
    <mergeCell ref="D24:F24"/>
    <mergeCell ref="D25:F25"/>
    <mergeCell ref="G23:G25"/>
    <mergeCell ref="A2:D2"/>
    <mergeCell ref="A21:E2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60E52-D883-442C-8ADC-26ABD134D6DF}">
  <dimension ref="A2:G67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4" t="s">
        <v>46</v>
      </c>
      <c r="B2" s="104"/>
      <c r="C2" s="104"/>
      <c r="D2" s="104"/>
    </row>
    <row r="21" spans="1:7" ht="15.75" x14ac:dyDescent="0.25">
      <c r="A21" s="104" t="s">
        <v>45</v>
      </c>
      <c r="B21" s="104"/>
      <c r="C21" s="104"/>
      <c r="D21" s="104"/>
      <c r="E21" s="104"/>
    </row>
    <row r="22" spans="1:7" ht="15.75" thickBot="1" x14ac:dyDescent="0.3"/>
    <row r="23" spans="1:7" ht="15" customHeight="1" thickBot="1" x14ac:dyDescent="0.3">
      <c r="D23" s="220" t="s">
        <v>503</v>
      </c>
      <c r="E23" s="221"/>
      <c r="F23" s="225"/>
      <c r="G23" s="151" t="s">
        <v>1461</v>
      </c>
    </row>
    <row r="24" spans="1:7" ht="15.75" thickBot="1" x14ac:dyDescent="0.3">
      <c r="D24" s="222" t="s">
        <v>504</v>
      </c>
      <c r="E24" s="223"/>
      <c r="F24" s="226"/>
      <c r="G24" s="152"/>
    </row>
    <row r="25" spans="1:7" ht="15.75" thickBot="1" x14ac:dyDescent="0.3">
      <c r="D25" s="227" t="s">
        <v>505</v>
      </c>
      <c r="E25" s="228"/>
      <c r="F25" s="229"/>
      <c r="G25" s="152"/>
    </row>
    <row r="26" spans="1:7" ht="15.75" thickBot="1" x14ac:dyDescent="0.3">
      <c r="A26" s="196" t="s">
        <v>1</v>
      </c>
      <c r="B26" s="178" t="s">
        <v>2</v>
      </c>
      <c r="C26" s="178" t="s">
        <v>3</v>
      </c>
      <c r="D26" s="141">
        <v>44621</v>
      </c>
      <c r="E26" s="132">
        <v>44652</v>
      </c>
      <c r="F26" s="142">
        <v>44682</v>
      </c>
      <c r="G26" s="83" t="s">
        <v>4</v>
      </c>
    </row>
    <row r="27" spans="1:7" x14ac:dyDescent="0.25">
      <c r="A27" s="197">
        <v>1</v>
      </c>
      <c r="B27" s="203" t="s">
        <v>7</v>
      </c>
      <c r="C27" s="203" t="s">
        <v>1000</v>
      </c>
      <c r="D27" s="143">
        <v>0.68097139378190885</v>
      </c>
      <c r="E27" s="129">
        <v>0.7</v>
      </c>
      <c r="F27" s="144">
        <v>0.7</v>
      </c>
      <c r="G27" s="230">
        <v>4.8108667128638039E-2</v>
      </c>
    </row>
    <row r="28" spans="1:7" x14ac:dyDescent="0.25">
      <c r="A28" s="198">
        <f>1+A27</f>
        <v>2</v>
      </c>
      <c r="B28" s="204" t="s">
        <v>7</v>
      </c>
      <c r="C28" s="204" t="s">
        <v>993</v>
      </c>
      <c r="D28" s="145">
        <v>0.7</v>
      </c>
      <c r="E28" s="22">
        <v>0.7</v>
      </c>
      <c r="F28" s="146">
        <v>0.68014593487259578</v>
      </c>
      <c r="G28" s="140">
        <v>-2.5877278486333588E-2</v>
      </c>
    </row>
    <row r="29" spans="1:7" x14ac:dyDescent="0.25">
      <c r="A29" s="198">
        <f t="shared" ref="A29:A66" si="0">1+A28</f>
        <v>3</v>
      </c>
      <c r="B29" s="204" t="s">
        <v>7</v>
      </c>
      <c r="C29" s="204" t="s">
        <v>10</v>
      </c>
      <c r="D29" s="145">
        <v>0.6728853856142365</v>
      </c>
      <c r="E29" s="22">
        <v>0.64965542979988367</v>
      </c>
      <c r="F29" s="146">
        <v>0.66902005919320073</v>
      </c>
      <c r="G29" s="139">
        <v>1.9364629393317068E-2</v>
      </c>
    </row>
    <row r="30" spans="1:7" x14ac:dyDescent="0.25">
      <c r="A30" s="198">
        <f t="shared" si="0"/>
        <v>4</v>
      </c>
      <c r="B30" s="204" t="s">
        <v>7</v>
      </c>
      <c r="C30" s="204" t="s">
        <v>8</v>
      </c>
      <c r="D30" s="145">
        <v>0.65112877676417036</v>
      </c>
      <c r="E30" s="22">
        <v>0.61332729903272154</v>
      </c>
      <c r="F30" s="146">
        <v>0.62156199539104706</v>
      </c>
      <c r="G30" s="139">
        <v>8.2346963583255217E-3</v>
      </c>
    </row>
    <row r="31" spans="1:7" x14ac:dyDescent="0.25">
      <c r="A31" s="198">
        <f t="shared" si="0"/>
        <v>5</v>
      </c>
      <c r="B31" s="204" t="s">
        <v>7</v>
      </c>
      <c r="C31" s="204" t="s">
        <v>1002</v>
      </c>
      <c r="D31" s="145">
        <v>0.67597403174503568</v>
      </c>
      <c r="E31" s="22">
        <v>0.67162639676574754</v>
      </c>
      <c r="F31" s="146">
        <v>0.62040950509168336</v>
      </c>
      <c r="G31" s="140">
        <v>-5.121689167406418E-2</v>
      </c>
    </row>
    <row r="32" spans="1:7" x14ac:dyDescent="0.25">
      <c r="A32" s="198">
        <f t="shared" si="0"/>
        <v>6</v>
      </c>
      <c r="B32" s="204" t="s">
        <v>7</v>
      </c>
      <c r="C32" s="204" t="s">
        <v>999</v>
      </c>
      <c r="D32" s="145">
        <v>0.63277478778449459</v>
      </c>
      <c r="E32" s="22">
        <v>0.59202923499363491</v>
      </c>
      <c r="F32" s="146">
        <v>0.60726370722314194</v>
      </c>
      <c r="G32" s="139">
        <v>1.5234472229507023E-2</v>
      </c>
    </row>
    <row r="33" spans="1:7" x14ac:dyDescent="0.25">
      <c r="A33" s="198">
        <f t="shared" si="0"/>
        <v>7</v>
      </c>
      <c r="B33" s="204" t="s">
        <v>7</v>
      </c>
      <c r="C33" s="204" t="s">
        <v>992</v>
      </c>
      <c r="D33" s="145">
        <v>0.5508329367746323</v>
      </c>
      <c r="E33" s="22">
        <v>0.61415629133351313</v>
      </c>
      <c r="F33" s="146">
        <v>0.60268651782226446</v>
      </c>
      <c r="G33" s="140">
        <v>-1.1469773511248671E-2</v>
      </c>
    </row>
    <row r="34" spans="1:7" x14ac:dyDescent="0.25">
      <c r="A34" s="198">
        <f t="shared" si="0"/>
        <v>8</v>
      </c>
      <c r="B34" s="204" t="s">
        <v>7</v>
      </c>
      <c r="C34" s="204" t="s">
        <v>14</v>
      </c>
      <c r="D34" s="145">
        <v>0.56417163809330739</v>
      </c>
      <c r="E34" s="22">
        <v>0.54061995437957377</v>
      </c>
      <c r="F34" s="146">
        <v>0.55459397799479959</v>
      </c>
      <c r="G34" s="139">
        <v>1.3974023615225817E-2</v>
      </c>
    </row>
    <row r="35" spans="1:7" x14ac:dyDescent="0.25">
      <c r="A35" s="198">
        <f t="shared" si="0"/>
        <v>9</v>
      </c>
      <c r="B35" s="204" t="s">
        <v>7</v>
      </c>
      <c r="C35" s="204" t="s">
        <v>994</v>
      </c>
      <c r="D35" s="145">
        <v>0.59123244935617081</v>
      </c>
      <c r="E35" s="22">
        <v>0.55315945767620012</v>
      </c>
      <c r="F35" s="146">
        <v>0.54492540072108198</v>
      </c>
      <c r="G35" s="140">
        <v>-8.2340569551181408E-3</v>
      </c>
    </row>
    <row r="36" spans="1:7" x14ac:dyDescent="0.25">
      <c r="A36" s="198">
        <f t="shared" si="0"/>
        <v>10</v>
      </c>
      <c r="B36" s="204" t="s">
        <v>7</v>
      </c>
      <c r="C36" s="204" t="s">
        <v>990</v>
      </c>
      <c r="D36" s="145">
        <v>0.46390897613244392</v>
      </c>
      <c r="E36" s="22">
        <v>0.48124046963400885</v>
      </c>
      <c r="F36" s="146">
        <v>0.52496273852016606</v>
      </c>
      <c r="G36" s="139">
        <v>4.3722268886157212E-2</v>
      </c>
    </row>
    <row r="37" spans="1:7" x14ac:dyDescent="0.25">
      <c r="A37" s="198">
        <f t="shared" si="0"/>
        <v>11</v>
      </c>
      <c r="B37" s="204" t="s">
        <v>7</v>
      </c>
      <c r="C37" s="204" t="s">
        <v>11</v>
      </c>
      <c r="D37" s="145">
        <v>0.56147294178863727</v>
      </c>
      <c r="E37" s="22">
        <v>0.54492050600098851</v>
      </c>
      <c r="F37" s="146">
        <v>0.52133020087817761</v>
      </c>
      <c r="G37" s="140">
        <v>-2.3590305122810906E-2</v>
      </c>
    </row>
    <row r="38" spans="1:7" x14ac:dyDescent="0.25">
      <c r="A38" s="198">
        <f t="shared" si="0"/>
        <v>12</v>
      </c>
      <c r="B38" s="204" t="s">
        <v>7</v>
      </c>
      <c r="C38" s="204" t="s">
        <v>996</v>
      </c>
      <c r="D38" s="145">
        <v>0.52290111715845788</v>
      </c>
      <c r="E38" s="22">
        <v>0.5351286933923467</v>
      </c>
      <c r="F38" s="146">
        <v>0.50805716956926528</v>
      </c>
      <c r="G38" s="140">
        <v>-2.7071523823081423E-2</v>
      </c>
    </row>
    <row r="39" spans="1:7" x14ac:dyDescent="0.25">
      <c r="A39" s="198">
        <f t="shared" si="0"/>
        <v>13</v>
      </c>
      <c r="B39" s="204" t="s">
        <v>7</v>
      </c>
      <c r="C39" s="204" t="s">
        <v>1001</v>
      </c>
      <c r="D39" s="145">
        <v>0.46344831524662544</v>
      </c>
      <c r="E39" s="22">
        <v>0.47676294246406503</v>
      </c>
      <c r="F39" s="146">
        <v>0.50081324677745531</v>
      </c>
      <c r="G39" s="139">
        <v>2.4050304313390281E-2</v>
      </c>
    </row>
    <row r="40" spans="1:7" x14ac:dyDescent="0.25">
      <c r="A40" s="198">
        <f t="shared" si="0"/>
        <v>14</v>
      </c>
      <c r="B40" s="204" t="s">
        <v>7</v>
      </c>
      <c r="C40" s="204" t="s">
        <v>9</v>
      </c>
      <c r="D40" s="145">
        <v>0.49973222683799606</v>
      </c>
      <c r="E40" s="22">
        <v>0.50458264918724061</v>
      </c>
      <c r="F40" s="146">
        <v>0.49973685797483763</v>
      </c>
      <c r="G40" s="140">
        <v>-4.8457912124029723E-3</v>
      </c>
    </row>
    <row r="41" spans="1:7" x14ac:dyDescent="0.25">
      <c r="A41" s="198">
        <f t="shared" si="0"/>
        <v>15</v>
      </c>
      <c r="B41" s="204" t="s">
        <v>7</v>
      </c>
      <c r="C41" s="204" t="s">
        <v>38</v>
      </c>
      <c r="D41" s="145">
        <v>0.53965911608210126</v>
      </c>
      <c r="E41" s="22">
        <v>0.47477980379289025</v>
      </c>
      <c r="F41" s="146">
        <v>0.49904327865220344</v>
      </c>
      <c r="G41" s="139">
        <v>2.4263474859313183E-2</v>
      </c>
    </row>
    <row r="42" spans="1:7" x14ac:dyDescent="0.25">
      <c r="A42" s="198">
        <f t="shared" si="0"/>
        <v>16</v>
      </c>
      <c r="B42" s="204" t="s">
        <v>7</v>
      </c>
      <c r="C42" s="204" t="s">
        <v>12</v>
      </c>
      <c r="D42" s="145">
        <v>0.46118561229227745</v>
      </c>
      <c r="E42" s="22">
        <v>0.46219846532577996</v>
      </c>
      <c r="F42" s="146">
        <v>0.46549607698028916</v>
      </c>
      <c r="G42" s="139">
        <v>3.2976116545092027E-3</v>
      </c>
    </row>
    <row r="43" spans="1:7" x14ac:dyDescent="0.25">
      <c r="A43" s="198">
        <f t="shared" si="0"/>
        <v>17</v>
      </c>
      <c r="B43" s="204" t="s">
        <v>7</v>
      </c>
      <c r="C43" s="204" t="s">
        <v>13</v>
      </c>
      <c r="D43" s="145">
        <v>0.53362181674740394</v>
      </c>
      <c r="E43" s="22">
        <v>0.48320253896751619</v>
      </c>
      <c r="F43" s="146">
        <v>0.44266127286806128</v>
      </c>
      <c r="G43" s="140">
        <v>-4.0541266099454909E-2</v>
      </c>
    </row>
    <row r="44" spans="1:7" x14ac:dyDescent="0.25">
      <c r="A44" s="198">
        <f t="shared" si="0"/>
        <v>18</v>
      </c>
      <c r="B44" s="204" t="s">
        <v>7</v>
      </c>
      <c r="C44" s="204" t="s">
        <v>991</v>
      </c>
      <c r="D44" s="145">
        <v>0.39827998240902662</v>
      </c>
      <c r="E44" s="22">
        <v>0.41094108100712745</v>
      </c>
      <c r="F44" s="146">
        <v>0.43387265748777121</v>
      </c>
      <c r="G44" s="139">
        <v>2.2931576480643756E-2</v>
      </c>
    </row>
    <row r="45" spans="1:7" x14ac:dyDescent="0.25">
      <c r="A45" s="198">
        <f t="shared" si="0"/>
        <v>19</v>
      </c>
      <c r="B45" s="204" t="s">
        <v>7</v>
      </c>
      <c r="C45" s="204" t="s">
        <v>1003</v>
      </c>
      <c r="D45" s="145">
        <v>0.39337253337331513</v>
      </c>
      <c r="E45" s="22">
        <v>0.37941078153383595</v>
      </c>
      <c r="F45" s="146">
        <v>0.41220052329445844</v>
      </c>
      <c r="G45" s="139">
        <v>3.2789741760622493E-2</v>
      </c>
    </row>
    <row r="46" spans="1:7" x14ac:dyDescent="0.25">
      <c r="A46" s="198">
        <f t="shared" si="0"/>
        <v>20</v>
      </c>
      <c r="B46" s="204" t="s">
        <v>7</v>
      </c>
      <c r="C46" s="204" t="s">
        <v>995</v>
      </c>
      <c r="D46" s="145">
        <v>0.39887591390288951</v>
      </c>
      <c r="E46" s="22">
        <v>0.42308939790579536</v>
      </c>
      <c r="F46" s="146">
        <v>0.40860210963207294</v>
      </c>
      <c r="G46" s="140">
        <v>-1.4487288273722421E-2</v>
      </c>
    </row>
    <row r="47" spans="1:7" ht="22.5" x14ac:dyDescent="0.25">
      <c r="A47" s="198">
        <f t="shared" si="0"/>
        <v>21</v>
      </c>
      <c r="B47" s="204" t="s">
        <v>7</v>
      </c>
      <c r="C47" s="204" t="s">
        <v>998</v>
      </c>
      <c r="D47" s="145">
        <v>0.45208542059449808</v>
      </c>
      <c r="E47" s="22">
        <v>0.40752851482222702</v>
      </c>
      <c r="F47" s="146">
        <v>0.39693003206885558</v>
      </c>
      <c r="G47" s="140">
        <v>-1.0598482753371441E-2</v>
      </c>
    </row>
    <row r="48" spans="1:7" x14ac:dyDescent="0.25">
      <c r="A48" s="198">
        <f t="shared" si="0"/>
        <v>22</v>
      </c>
      <c r="B48" s="204" t="s">
        <v>7</v>
      </c>
      <c r="C48" s="204" t="s">
        <v>997</v>
      </c>
      <c r="D48" s="145">
        <v>0.55518057384570807</v>
      </c>
      <c r="E48" s="22">
        <v>0.42702967186358964</v>
      </c>
      <c r="F48" s="146">
        <v>0.39013503785296577</v>
      </c>
      <c r="G48" s="140">
        <v>-3.6894634010623872E-2</v>
      </c>
    </row>
    <row r="49" spans="1:7" x14ac:dyDescent="0.25">
      <c r="A49" s="198">
        <f t="shared" si="0"/>
        <v>23</v>
      </c>
      <c r="B49" s="204" t="s">
        <v>7</v>
      </c>
      <c r="C49" s="204" t="s">
        <v>1052</v>
      </c>
      <c r="D49" s="145">
        <v>0.39994913629712692</v>
      </c>
      <c r="E49" s="22">
        <v>0.38864842466594973</v>
      </c>
      <c r="F49" s="146">
        <v>0.35804972121572209</v>
      </c>
      <c r="G49" s="140">
        <v>-3.0598703450227638E-2</v>
      </c>
    </row>
    <row r="50" spans="1:7" x14ac:dyDescent="0.25">
      <c r="A50" s="198">
        <f t="shared" si="0"/>
        <v>24</v>
      </c>
      <c r="B50" s="204" t="s">
        <v>7</v>
      </c>
      <c r="C50" s="204" t="s">
        <v>1051</v>
      </c>
      <c r="D50" s="145">
        <v>0.35355148639193346</v>
      </c>
      <c r="E50" s="22">
        <v>0.31829811520727808</v>
      </c>
      <c r="F50" s="146">
        <v>0.29881789812708093</v>
      </c>
      <c r="G50" s="140">
        <v>-1.9480217080197149E-2</v>
      </c>
    </row>
    <row r="51" spans="1:7" ht="22.5" x14ac:dyDescent="0.25">
      <c r="A51" s="198">
        <f t="shared" si="0"/>
        <v>25</v>
      </c>
      <c r="B51" s="204" t="s">
        <v>7</v>
      </c>
      <c r="C51" s="204" t="s">
        <v>1004</v>
      </c>
      <c r="D51" s="145">
        <v>0.36401265793777637</v>
      </c>
      <c r="E51" s="22">
        <v>0.27521130268466332</v>
      </c>
      <c r="F51" s="146">
        <v>0.28340255032739231</v>
      </c>
      <c r="G51" s="139">
        <v>8.1912476427289937E-3</v>
      </c>
    </row>
    <row r="52" spans="1:7" x14ac:dyDescent="0.25">
      <c r="A52" s="198">
        <f t="shared" si="0"/>
        <v>26</v>
      </c>
      <c r="B52" s="204" t="s">
        <v>7</v>
      </c>
      <c r="C52" s="204" t="s">
        <v>17</v>
      </c>
      <c r="D52" s="145">
        <v>0.27388827469187532</v>
      </c>
      <c r="E52" s="22">
        <v>0.24993476927307987</v>
      </c>
      <c r="F52" s="146">
        <v>0.25922461755153559</v>
      </c>
      <c r="G52" s="139">
        <v>9.2898482784557201E-3</v>
      </c>
    </row>
    <row r="53" spans="1:7" ht="15.75" thickBot="1" x14ac:dyDescent="0.3">
      <c r="A53" s="210">
        <f t="shared" si="0"/>
        <v>27</v>
      </c>
      <c r="B53" s="212" t="s">
        <v>7</v>
      </c>
      <c r="C53" s="212" t="s">
        <v>15</v>
      </c>
      <c r="D53" s="191">
        <v>0.31106809423529297</v>
      </c>
      <c r="E53" s="192">
        <v>0.26150456236687153</v>
      </c>
      <c r="F53" s="193">
        <v>0.25416301985041201</v>
      </c>
      <c r="G53" s="231">
        <v>-7.3415425164595205E-3</v>
      </c>
    </row>
    <row r="54" spans="1:7" x14ac:dyDescent="0.25">
      <c r="A54" s="211">
        <v>1</v>
      </c>
      <c r="B54" s="213" t="s">
        <v>16</v>
      </c>
      <c r="C54" s="213" t="s">
        <v>1005</v>
      </c>
      <c r="D54" s="179">
        <v>0.69728874090960835</v>
      </c>
      <c r="E54" s="180">
        <v>0.64218763552766489</v>
      </c>
      <c r="F54" s="181">
        <v>0.65705184286304141</v>
      </c>
      <c r="G54" s="232">
        <v>1.4864207335376523E-2</v>
      </c>
    </row>
    <row r="55" spans="1:7" x14ac:dyDescent="0.25">
      <c r="A55" s="198">
        <f t="shared" si="0"/>
        <v>2</v>
      </c>
      <c r="B55" s="204" t="s">
        <v>16</v>
      </c>
      <c r="C55" s="204" t="s">
        <v>21</v>
      </c>
      <c r="D55" s="145">
        <v>0.34026756213950204</v>
      </c>
      <c r="E55" s="22">
        <v>0.41725485273763402</v>
      </c>
      <c r="F55" s="146">
        <v>0.50181718407897069</v>
      </c>
      <c r="G55" s="139">
        <v>8.4562331341336672E-2</v>
      </c>
    </row>
    <row r="56" spans="1:7" x14ac:dyDescent="0.25">
      <c r="A56" s="198">
        <f t="shared" si="0"/>
        <v>3</v>
      </c>
      <c r="B56" s="204" t="s">
        <v>16</v>
      </c>
      <c r="C56" s="204" t="s">
        <v>1009</v>
      </c>
      <c r="D56" s="145">
        <v>0.4219102999191191</v>
      </c>
      <c r="E56" s="22">
        <v>0.45604643656100274</v>
      </c>
      <c r="F56" s="146">
        <v>0.48454920822324182</v>
      </c>
      <c r="G56" s="139">
        <v>2.8502771662239079E-2</v>
      </c>
    </row>
    <row r="57" spans="1:7" x14ac:dyDescent="0.25">
      <c r="A57" s="198">
        <f t="shared" si="0"/>
        <v>4</v>
      </c>
      <c r="B57" s="204" t="s">
        <v>16</v>
      </c>
      <c r="C57" s="204" t="s">
        <v>20</v>
      </c>
      <c r="D57" s="145">
        <v>0.46103911290103372</v>
      </c>
      <c r="E57" s="22">
        <v>0.46511739762556331</v>
      </c>
      <c r="F57" s="146">
        <v>0.48434384702271061</v>
      </c>
      <c r="G57" s="139">
        <v>1.9226449397147294E-2</v>
      </c>
    </row>
    <row r="58" spans="1:7" x14ac:dyDescent="0.25">
      <c r="A58" s="198">
        <f t="shared" si="0"/>
        <v>5</v>
      </c>
      <c r="B58" s="204" t="s">
        <v>22</v>
      </c>
      <c r="C58" s="204" t="s">
        <v>1012</v>
      </c>
      <c r="D58" s="145">
        <v>0.6038631549035296</v>
      </c>
      <c r="E58" s="22">
        <v>0.55420869660006289</v>
      </c>
      <c r="F58" s="146">
        <v>0.47800600925409148</v>
      </c>
      <c r="G58" s="140">
        <v>-7.6202687345971409E-2</v>
      </c>
    </row>
    <row r="59" spans="1:7" x14ac:dyDescent="0.25">
      <c r="A59" s="197">
        <f t="shared" si="0"/>
        <v>6</v>
      </c>
      <c r="B59" s="203" t="s">
        <v>16</v>
      </c>
      <c r="C59" s="203" t="s">
        <v>1007</v>
      </c>
      <c r="D59" s="143">
        <v>0.47613606587608109</v>
      </c>
      <c r="E59" s="129">
        <v>0.46543599771718674</v>
      </c>
      <c r="F59" s="144">
        <v>0.45507714225494883</v>
      </c>
      <c r="G59" s="138">
        <v>-1.0358855462237915E-2</v>
      </c>
    </row>
    <row r="60" spans="1:7" x14ac:dyDescent="0.25">
      <c r="A60" s="198">
        <f t="shared" si="0"/>
        <v>7</v>
      </c>
      <c r="B60" s="204" t="s">
        <v>16</v>
      </c>
      <c r="C60" s="204" t="s">
        <v>1008</v>
      </c>
      <c r="D60" s="145">
        <v>0.29494618740969519</v>
      </c>
      <c r="E60" s="22">
        <v>0.28351594899034716</v>
      </c>
      <c r="F60" s="146">
        <v>0.2917058786390716</v>
      </c>
      <c r="G60" s="139">
        <v>8.1899296487244477E-3</v>
      </c>
    </row>
    <row r="61" spans="1:7" x14ac:dyDescent="0.25">
      <c r="A61" s="198">
        <f t="shared" si="0"/>
        <v>8</v>
      </c>
      <c r="B61" s="204" t="s">
        <v>16</v>
      </c>
      <c r="C61" s="204" t="s">
        <v>19</v>
      </c>
      <c r="D61" s="145">
        <v>0.26584077653777072</v>
      </c>
      <c r="E61" s="22">
        <v>0.24191548223074358</v>
      </c>
      <c r="F61" s="146">
        <v>0.27052008664151195</v>
      </c>
      <c r="G61" s="139">
        <v>2.8604604410768369E-2</v>
      </c>
    </row>
    <row r="62" spans="1:7" x14ac:dyDescent="0.25">
      <c r="A62" s="198">
        <f t="shared" si="0"/>
        <v>9</v>
      </c>
      <c r="B62" s="204" t="s">
        <v>16</v>
      </c>
      <c r="C62" s="204" t="s">
        <v>1053</v>
      </c>
      <c r="D62" s="145">
        <v>0.27079241989022856</v>
      </c>
      <c r="E62" s="22">
        <v>0.26817901180569659</v>
      </c>
      <c r="F62" s="146">
        <v>0.26873778424810391</v>
      </c>
      <c r="G62" s="139">
        <v>5.5877244240731816E-4</v>
      </c>
    </row>
    <row r="63" spans="1:7" x14ac:dyDescent="0.25">
      <c r="A63" s="198">
        <f t="shared" si="0"/>
        <v>10</v>
      </c>
      <c r="B63" s="204" t="s">
        <v>16</v>
      </c>
      <c r="C63" s="204" t="s">
        <v>1011</v>
      </c>
      <c r="D63" s="145">
        <v>0.21108519505495232</v>
      </c>
      <c r="E63" s="22">
        <v>0.21790151930644483</v>
      </c>
      <c r="F63" s="146">
        <v>0.20687105250651508</v>
      </c>
      <c r="G63" s="140">
        <v>-1.103046679992975E-2</v>
      </c>
    </row>
    <row r="64" spans="1:7" ht="22.5" x14ac:dyDescent="0.25">
      <c r="A64" s="198">
        <f t="shared" si="0"/>
        <v>11</v>
      </c>
      <c r="B64" s="204" t="s">
        <v>16</v>
      </c>
      <c r="C64" s="204" t="s">
        <v>1006</v>
      </c>
      <c r="D64" s="145">
        <v>0.22610996345665468</v>
      </c>
      <c r="E64" s="21">
        <v>0.18531594189826575</v>
      </c>
      <c r="F64" s="146">
        <v>0.20047032369545956</v>
      </c>
      <c r="G64" s="139">
        <v>1.5154381797193806E-2</v>
      </c>
    </row>
    <row r="65" spans="1:7" x14ac:dyDescent="0.25">
      <c r="A65" s="198">
        <f t="shared" si="0"/>
        <v>12</v>
      </c>
      <c r="B65" s="204" t="s">
        <v>16</v>
      </c>
      <c r="C65" s="204" t="s">
        <v>18</v>
      </c>
      <c r="D65" s="145">
        <v>0.21676355898806593</v>
      </c>
      <c r="E65" s="22">
        <v>0.27280232910570346</v>
      </c>
      <c r="F65" s="146">
        <v>0.19955670278657864</v>
      </c>
      <c r="G65" s="140">
        <v>-7.3245626319124818E-2</v>
      </c>
    </row>
    <row r="66" spans="1:7" ht="15.75" thickBot="1" x14ac:dyDescent="0.3">
      <c r="A66" s="199">
        <f t="shared" si="0"/>
        <v>13</v>
      </c>
      <c r="B66" s="205" t="s">
        <v>16</v>
      </c>
      <c r="C66" s="205" t="s">
        <v>1010</v>
      </c>
      <c r="D66" s="164">
        <v>0.14545629599494442</v>
      </c>
      <c r="E66" s="165">
        <v>0.12334907463024787</v>
      </c>
      <c r="F66" s="242">
        <v>0.18174260348896454</v>
      </c>
      <c r="G66" s="167">
        <v>5.8393528858716667E-2</v>
      </c>
    </row>
    <row r="67" spans="1:7" ht="15.75" thickBot="1" x14ac:dyDescent="0.3">
      <c r="A67" s="34" t="s">
        <v>51</v>
      </c>
      <c r="B67" s="34"/>
      <c r="C67" s="156" t="s">
        <v>1769</v>
      </c>
      <c r="D67" s="157">
        <v>0.52013744919554117</v>
      </c>
      <c r="E67" s="158">
        <v>0.50989878679390488</v>
      </c>
      <c r="F67" s="159">
        <v>0.51217717638011051</v>
      </c>
      <c r="G67" s="160">
        <v>2.2783895862056314E-3</v>
      </c>
    </row>
  </sheetData>
  <sortState xmlns:xlrd2="http://schemas.microsoft.com/office/spreadsheetml/2017/richdata2" ref="A27:G66">
    <sortCondition ref="B27:B66"/>
    <sortCondition descending="1" ref="F27:F66"/>
  </sortState>
  <mergeCells count="6">
    <mergeCell ref="D23:F23"/>
    <mergeCell ref="D24:F24"/>
    <mergeCell ref="D25:F25"/>
    <mergeCell ref="G23:G25"/>
    <mergeCell ref="A2:D2"/>
    <mergeCell ref="A21:E2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256DB-B849-4570-8DAF-029ECDA3F2D4}">
  <dimension ref="A2:G67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4" t="s">
        <v>40</v>
      </c>
      <c r="B2" s="104"/>
      <c r="C2" s="104"/>
      <c r="D2" s="104"/>
    </row>
    <row r="21" spans="1:7" ht="15.75" x14ac:dyDescent="0.25">
      <c r="A21" s="104" t="s">
        <v>39</v>
      </c>
      <c r="B21" s="104"/>
      <c r="C21" s="104"/>
      <c r="D21" s="104"/>
      <c r="E21" s="104"/>
    </row>
    <row r="22" spans="1:7" ht="15.75" thickBot="1" x14ac:dyDescent="0.3"/>
    <row r="23" spans="1:7" ht="15.75" customHeight="1" thickBot="1" x14ac:dyDescent="0.3">
      <c r="D23" s="220" t="s">
        <v>101</v>
      </c>
      <c r="E23" s="221"/>
      <c r="F23" s="225"/>
      <c r="G23" s="151" t="s">
        <v>1461</v>
      </c>
    </row>
    <row r="24" spans="1:7" ht="15.75" thickBot="1" x14ac:dyDescent="0.3">
      <c r="D24" s="222" t="s">
        <v>506</v>
      </c>
      <c r="E24" s="223"/>
      <c r="F24" s="226"/>
      <c r="G24" s="152"/>
    </row>
    <row r="25" spans="1:7" ht="15.75" thickBot="1" x14ac:dyDescent="0.3">
      <c r="D25" s="224" t="s">
        <v>507</v>
      </c>
      <c r="E25" s="219"/>
      <c r="F25" s="233"/>
      <c r="G25" s="152"/>
    </row>
    <row r="26" spans="1:7" ht="15.75" thickBot="1" x14ac:dyDescent="0.3">
      <c r="A26" s="196" t="s">
        <v>1</v>
      </c>
      <c r="B26" s="178" t="s">
        <v>2</v>
      </c>
      <c r="C26" s="178" t="s">
        <v>3</v>
      </c>
      <c r="D26" s="141">
        <v>44621</v>
      </c>
      <c r="E26" s="132">
        <v>44652</v>
      </c>
      <c r="F26" s="142">
        <v>44682</v>
      </c>
      <c r="G26" s="83" t="s">
        <v>4</v>
      </c>
    </row>
    <row r="27" spans="1:7" x14ac:dyDescent="0.25">
      <c r="A27" s="197">
        <v>1</v>
      </c>
      <c r="B27" s="203" t="s">
        <v>7</v>
      </c>
      <c r="C27" s="203" t="s">
        <v>999</v>
      </c>
      <c r="D27" s="143">
        <v>0.54280088030282736</v>
      </c>
      <c r="E27" s="129">
        <v>0.53609997025121825</v>
      </c>
      <c r="F27" s="144">
        <v>0.53215932181881787</v>
      </c>
      <c r="G27" s="138">
        <v>-3.9406484324003843E-3</v>
      </c>
    </row>
    <row r="28" spans="1:7" x14ac:dyDescent="0.25">
      <c r="A28" s="198">
        <f>+A27+1</f>
        <v>2</v>
      </c>
      <c r="B28" s="204" t="s">
        <v>7</v>
      </c>
      <c r="C28" s="204" t="s">
        <v>10</v>
      </c>
      <c r="D28" s="145">
        <v>0.50599458632606131</v>
      </c>
      <c r="E28" s="22">
        <v>0.51043559689322304</v>
      </c>
      <c r="F28" s="146">
        <v>0.51226413290134232</v>
      </c>
      <c r="G28" s="139">
        <v>1.8285360081192747E-3</v>
      </c>
    </row>
    <row r="29" spans="1:7" x14ac:dyDescent="0.25">
      <c r="A29" s="198">
        <f t="shared" ref="A29:A66" si="0">+A28+1</f>
        <v>3</v>
      </c>
      <c r="B29" s="204" t="s">
        <v>7</v>
      </c>
      <c r="C29" s="204" t="s">
        <v>12</v>
      </c>
      <c r="D29" s="145">
        <v>0.48711370612138266</v>
      </c>
      <c r="E29" s="22">
        <v>0.49118918451723664</v>
      </c>
      <c r="F29" s="146">
        <v>0.49481942833066944</v>
      </c>
      <c r="G29" s="139">
        <v>3.6302438134327986E-3</v>
      </c>
    </row>
    <row r="30" spans="1:7" x14ac:dyDescent="0.25">
      <c r="A30" s="198">
        <f t="shared" si="0"/>
        <v>4</v>
      </c>
      <c r="B30" s="204" t="s">
        <v>7</v>
      </c>
      <c r="C30" s="204" t="s">
        <v>993</v>
      </c>
      <c r="D30" s="145">
        <v>0.49274941022180313</v>
      </c>
      <c r="E30" s="22">
        <v>0.48380608369397654</v>
      </c>
      <c r="F30" s="146">
        <v>0.47415480254132442</v>
      </c>
      <c r="G30" s="140">
        <v>-9.6512811526521247E-3</v>
      </c>
    </row>
    <row r="31" spans="1:7" x14ac:dyDescent="0.25">
      <c r="A31" s="198">
        <f t="shared" si="0"/>
        <v>5</v>
      </c>
      <c r="B31" s="204" t="s">
        <v>7</v>
      </c>
      <c r="C31" s="204" t="s">
        <v>1000</v>
      </c>
      <c r="D31" s="145">
        <v>0.44173080420142269</v>
      </c>
      <c r="E31" s="22">
        <v>0.44242493371777342</v>
      </c>
      <c r="F31" s="146">
        <v>0.44355467430367412</v>
      </c>
      <c r="G31" s="139">
        <v>1.129740585900707E-3</v>
      </c>
    </row>
    <row r="32" spans="1:7" x14ac:dyDescent="0.25">
      <c r="A32" s="198">
        <f t="shared" si="0"/>
        <v>6</v>
      </c>
      <c r="B32" s="204" t="s">
        <v>7</v>
      </c>
      <c r="C32" s="204" t="s">
        <v>9</v>
      </c>
      <c r="D32" s="145">
        <v>0.39015991072961298</v>
      </c>
      <c r="E32" s="22">
        <v>0.38404705365682296</v>
      </c>
      <c r="F32" s="146">
        <v>0.38098055508524292</v>
      </c>
      <c r="G32" s="140">
        <v>-3.0664985715800341E-3</v>
      </c>
    </row>
    <row r="33" spans="1:7" x14ac:dyDescent="0.25">
      <c r="A33" s="198">
        <f t="shared" si="0"/>
        <v>7</v>
      </c>
      <c r="B33" s="204" t="s">
        <v>7</v>
      </c>
      <c r="C33" s="204" t="s">
        <v>992</v>
      </c>
      <c r="D33" s="145">
        <v>0.40236569019511054</v>
      </c>
      <c r="E33" s="22">
        <v>0.39514728905599011</v>
      </c>
      <c r="F33" s="146">
        <v>0.37792919462072655</v>
      </c>
      <c r="G33" s="140">
        <v>-1.7218094435263565E-2</v>
      </c>
    </row>
    <row r="34" spans="1:7" x14ac:dyDescent="0.25">
      <c r="A34" s="198">
        <f t="shared" si="0"/>
        <v>8</v>
      </c>
      <c r="B34" s="204" t="s">
        <v>7</v>
      </c>
      <c r="C34" s="204" t="s">
        <v>8</v>
      </c>
      <c r="D34" s="145">
        <v>0.39502492538979378</v>
      </c>
      <c r="E34" s="22">
        <v>0.39575530729826836</v>
      </c>
      <c r="F34" s="146">
        <v>0.37525066920346223</v>
      </c>
      <c r="G34" s="140">
        <v>-2.0504638094806127E-2</v>
      </c>
    </row>
    <row r="35" spans="1:7" x14ac:dyDescent="0.25">
      <c r="A35" s="198">
        <f t="shared" si="0"/>
        <v>9</v>
      </c>
      <c r="B35" s="204" t="s">
        <v>7</v>
      </c>
      <c r="C35" s="204" t="s">
        <v>995</v>
      </c>
      <c r="D35" s="145">
        <v>0.36429897099207148</v>
      </c>
      <c r="E35" s="22">
        <v>0.3633416334324302</v>
      </c>
      <c r="F35" s="146">
        <v>0.37214451394570142</v>
      </c>
      <c r="G35" s="139">
        <v>8.8028805132712162E-3</v>
      </c>
    </row>
    <row r="36" spans="1:7" x14ac:dyDescent="0.25">
      <c r="A36" s="198">
        <f t="shared" si="0"/>
        <v>10</v>
      </c>
      <c r="B36" s="204" t="s">
        <v>7</v>
      </c>
      <c r="C36" s="204" t="s">
        <v>1051</v>
      </c>
      <c r="D36" s="145">
        <v>0.38833695397241197</v>
      </c>
      <c r="E36" s="22">
        <v>0.37338245144935084</v>
      </c>
      <c r="F36" s="146">
        <v>0.36830044560276498</v>
      </c>
      <c r="G36" s="140">
        <v>-5.0820058465858575E-3</v>
      </c>
    </row>
    <row r="37" spans="1:7" x14ac:dyDescent="0.25">
      <c r="A37" s="198">
        <f t="shared" si="0"/>
        <v>11</v>
      </c>
      <c r="B37" s="204" t="s">
        <v>7</v>
      </c>
      <c r="C37" s="204" t="s">
        <v>11</v>
      </c>
      <c r="D37" s="145">
        <v>0.36868369817212515</v>
      </c>
      <c r="E37" s="22">
        <v>0.36173241840587089</v>
      </c>
      <c r="F37" s="146">
        <v>0.35548821568899852</v>
      </c>
      <c r="G37" s="140">
        <v>-6.2442027168723713E-3</v>
      </c>
    </row>
    <row r="38" spans="1:7" x14ac:dyDescent="0.25">
      <c r="A38" s="198">
        <f t="shared" si="0"/>
        <v>12</v>
      </c>
      <c r="B38" s="204" t="s">
        <v>7</v>
      </c>
      <c r="C38" s="204" t="s">
        <v>996</v>
      </c>
      <c r="D38" s="145">
        <v>0.33766065702332637</v>
      </c>
      <c r="E38" s="22">
        <v>0.34810798690923034</v>
      </c>
      <c r="F38" s="146">
        <v>0.35290568233584196</v>
      </c>
      <c r="G38" s="139">
        <v>4.7976954266116256E-3</v>
      </c>
    </row>
    <row r="39" spans="1:7" x14ac:dyDescent="0.25">
      <c r="A39" s="198">
        <f t="shared" si="0"/>
        <v>13</v>
      </c>
      <c r="B39" s="204" t="s">
        <v>7</v>
      </c>
      <c r="C39" s="204" t="s">
        <v>14</v>
      </c>
      <c r="D39" s="145">
        <v>0.35808976173904977</v>
      </c>
      <c r="E39" s="22">
        <v>0.34907440521836841</v>
      </c>
      <c r="F39" s="146">
        <v>0.34656249841247116</v>
      </c>
      <c r="G39" s="140">
        <v>-2.511906805897246E-3</v>
      </c>
    </row>
    <row r="40" spans="1:7" x14ac:dyDescent="0.25">
      <c r="A40" s="198">
        <f t="shared" si="0"/>
        <v>14</v>
      </c>
      <c r="B40" s="204" t="s">
        <v>7</v>
      </c>
      <c r="C40" s="204" t="s">
        <v>1002</v>
      </c>
      <c r="D40" s="145">
        <v>0.34786924876636172</v>
      </c>
      <c r="E40" s="22">
        <v>0.34018954129499507</v>
      </c>
      <c r="F40" s="146">
        <v>0.33862648900824749</v>
      </c>
      <c r="G40" s="140">
        <v>-1.5630522867475793E-3</v>
      </c>
    </row>
    <row r="41" spans="1:7" x14ac:dyDescent="0.25">
      <c r="A41" s="198">
        <f t="shared" si="0"/>
        <v>15</v>
      </c>
      <c r="B41" s="204" t="s">
        <v>7</v>
      </c>
      <c r="C41" s="204" t="s">
        <v>13</v>
      </c>
      <c r="D41" s="145">
        <v>0.33219827881586983</v>
      </c>
      <c r="E41" s="22">
        <v>0.32233156013630088</v>
      </c>
      <c r="F41" s="146">
        <v>0.32457337145595033</v>
      </c>
      <c r="G41" s="139">
        <v>2.241811319649456E-3</v>
      </c>
    </row>
    <row r="42" spans="1:7" x14ac:dyDescent="0.25">
      <c r="A42" s="198">
        <f t="shared" si="0"/>
        <v>16</v>
      </c>
      <c r="B42" s="204" t="s">
        <v>7</v>
      </c>
      <c r="C42" s="204" t="s">
        <v>997</v>
      </c>
      <c r="D42" s="145">
        <v>0.35189319838405725</v>
      </c>
      <c r="E42" s="22">
        <v>0.32550837812132627</v>
      </c>
      <c r="F42" s="146">
        <v>0.31035593186567162</v>
      </c>
      <c r="G42" s="140">
        <v>-1.515244625565465E-2</v>
      </c>
    </row>
    <row r="43" spans="1:7" x14ac:dyDescent="0.25">
      <c r="A43" s="198">
        <f t="shared" si="0"/>
        <v>17</v>
      </c>
      <c r="B43" s="204" t="s">
        <v>7</v>
      </c>
      <c r="C43" s="204" t="s">
        <v>994</v>
      </c>
      <c r="D43" s="145">
        <v>0.29855312672786138</v>
      </c>
      <c r="E43" s="22">
        <v>0.29279610226847597</v>
      </c>
      <c r="F43" s="146">
        <v>0.29550992420669558</v>
      </c>
      <c r="G43" s="139">
        <v>2.7138219382196183E-3</v>
      </c>
    </row>
    <row r="44" spans="1:7" x14ac:dyDescent="0.25">
      <c r="A44" s="198">
        <f t="shared" si="0"/>
        <v>18</v>
      </c>
      <c r="B44" s="204" t="s">
        <v>7</v>
      </c>
      <c r="C44" s="204" t="s">
        <v>38</v>
      </c>
      <c r="D44" s="145">
        <v>0.32385307316522177</v>
      </c>
      <c r="E44" s="22">
        <v>0.30754981248174301</v>
      </c>
      <c r="F44" s="146">
        <v>0.2953995596071049</v>
      </c>
      <c r="G44" s="140">
        <v>-1.2150252874638112E-2</v>
      </c>
    </row>
    <row r="45" spans="1:7" ht="22.5" x14ac:dyDescent="0.25">
      <c r="A45" s="198">
        <f t="shared" si="0"/>
        <v>19</v>
      </c>
      <c r="B45" s="204" t="s">
        <v>7</v>
      </c>
      <c r="C45" s="204" t="s">
        <v>1004</v>
      </c>
      <c r="D45" s="145">
        <v>0.2755543942741282</v>
      </c>
      <c r="E45" s="22">
        <v>0.27112484586210478</v>
      </c>
      <c r="F45" s="146">
        <v>0.26289432430296927</v>
      </c>
      <c r="G45" s="140">
        <v>-8.2305215591355063E-3</v>
      </c>
    </row>
    <row r="46" spans="1:7" ht="22.5" x14ac:dyDescent="0.25">
      <c r="A46" s="198">
        <f t="shared" si="0"/>
        <v>20</v>
      </c>
      <c r="B46" s="204" t="s">
        <v>7</v>
      </c>
      <c r="C46" s="204" t="s">
        <v>998</v>
      </c>
      <c r="D46" s="145">
        <v>0.27018560228947158</v>
      </c>
      <c r="E46" s="22">
        <v>0.26535359857010687</v>
      </c>
      <c r="F46" s="146">
        <v>0.25982268249627044</v>
      </c>
      <c r="G46" s="140">
        <v>-5.5309160738364338E-3</v>
      </c>
    </row>
    <row r="47" spans="1:7" x14ac:dyDescent="0.25">
      <c r="A47" s="198">
        <f t="shared" si="0"/>
        <v>21</v>
      </c>
      <c r="B47" s="204" t="s">
        <v>7</v>
      </c>
      <c r="C47" s="204" t="s">
        <v>991</v>
      </c>
      <c r="D47" s="145">
        <v>0.22991428326797428</v>
      </c>
      <c r="E47" s="22">
        <v>0.24587162478098695</v>
      </c>
      <c r="F47" s="146">
        <v>0.249340209792562</v>
      </c>
      <c r="G47" s="139">
        <v>3.4685850115750427E-3</v>
      </c>
    </row>
    <row r="48" spans="1:7" x14ac:dyDescent="0.25">
      <c r="A48" s="198">
        <f t="shared" si="0"/>
        <v>22</v>
      </c>
      <c r="B48" s="204" t="s">
        <v>7</v>
      </c>
      <c r="C48" s="204" t="s">
        <v>990</v>
      </c>
      <c r="D48" s="145">
        <v>0.20237897193700519</v>
      </c>
      <c r="E48" s="22">
        <v>0.22088254518348971</v>
      </c>
      <c r="F48" s="146">
        <v>0.24713529715430441</v>
      </c>
      <c r="G48" s="139">
        <v>2.6252751970814697E-2</v>
      </c>
    </row>
    <row r="49" spans="1:7" x14ac:dyDescent="0.25">
      <c r="A49" s="198">
        <f t="shared" si="0"/>
        <v>23</v>
      </c>
      <c r="B49" s="204" t="s">
        <v>7</v>
      </c>
      <c r="C49" s="204" t="s">
        <v>1003</v>
      </c>
      <c r="D49" s="145">
        <v>0.23463994608265434</v>
      </c>
      <c r="E49" s="22">
        <v>0.22102326034890554</v>
      </c>
      <c r="F49" s="146">
        <v>0.23964318352368164</v>
      </c>
      <c r="G49" s="139">
        <v>1.8619923174776093E-2</v>
      </c>
    </row>
    <row r="50" spans="1:7" x14ac:dyDescent="0.25">
      <c r="A50" s="198">
        <f t="shared" si="0"/>
        <v>24</v>
      </c>
      <c r="B50" s="204" t="s">
        <v>7</v>
      </c>
      <c r="C50" s="204" t="s">
        <v>1001</v>
      </c>
      <c r="D50" s="145">
        <v>0.22488206771635255</v>
      </c>
      <c r="E50" s="22">
        <v>0.22960305204604495</v>
      </c>
      <c r="F50" s="146">
        <v>0.23168823784986481</v>
      </c>
      <c r="G50" s="139">
        <v>2.0851858038198612E-3</v>
      </c>
    </row>
    <row r="51" spans="1:7" x14ac:dyDescent="0.25">
      <c r="A51" s="198">
        <f t="shared" si="0"/>
        <v>25</v>
      </c>
      <c r="B51" s="204" t="s">
        <v>7</v>
      </c>
      <c r="C51" s="204" t="s">
        <v>17</v>
      </c>
      <c r="D51" s="145">
        <v>0.24954409214984927</v>
      </c>
      <c r="E51" s="22">
        <v>0.22094116379670806</v>
      </c>
      <c r="F51" s="146">
        <v>0.21360685046633054</v>
      </c>
      <c r="G51" s="140">
        <v>-7.3343133303775121E-3</v>
      </c>
    </row>
    <row r="52" spans="1:7" x14ac:dyDescent="0.25">
      <c r="A52" s="198">
        <f t="shared" si="0"/>
        <v>26</v>
      </c>
      <c r="B52" s="204" t="s">
        <v>7</v>
      </c>
      <c r="C52" s="204" t="s">
        <v>15</v>
      </c>
      <c r="D52" s="145">
        <v>0.23619485860718448</v>
      </c>
      <c r="E52" s="22">
        <v>0.20534168374885592</v>
      </c>
      <c r="F52" s="146">
        <v>0.19940275305086674</v>
      </c>
      <c r="G52" s="140">
        <v>-5.9389306979891754E-3</v>
      </c>
    </row>
    <row r="53" spans="1:7" ht="15.75" thickBot="1" x14ac:dyDescent="0.3">
      <c r="A53" s="199">
        <f t="shared" si="0"/>
        <v>27</v>
      </c>
      <c r="B53" s="205" t="s">
        <v>7</v>
      </c>
      <c r="C53" s="205" t="s">
        <v>1052</v>
      </c>
      <c r="D53" s="194">
        <v>0.2015522041569274</v>
      </c>
      <c r="E53" s="195">
        <v>0.19734458807660113</v>
      </c>
      <c r="F53" s="190">
        <v>0.18787148779319018</v>
      </c>
      <c r="G53" s="168">
        <v>-9.4731002834109457E-3</v>
      </c>
    </row>
    <row r="54" spans="1:7" x14ac:dyDescent="0.25">
      <c r="A54" s="197">
        <v>1</v>
      </c>
      <c r="B54" s="203" t="s">
        <v>22</v>
      </c>
      <c r="C54" s="203" t="s">
        <v>1012</v>
      </c>
      <c r="D54" s="143">
        <v>0.6</v>
      </c>
      <c r="E54" s="129">
        <v>0.6</v>
      </c>
      <c r="F54" s="144">
        <v>0.51854770892981361</v>
      </c>
      <c r="G54" s="138">
        <v>-9.5749467637084362E-2</v>
      </c>
    </row>
    <row r="55" spans="1:7" x14ac:dyDescent="0.25">
      <c r="A55" s="198">
        <f>+A54+1</f>
        <v>2</v>
      </c>
      <c r="B55" s="204" t="s">
        <v>16</v>
      </c>
      <c r="C55" s="204" t="s">
        <v>1005</v>
      </c>
      <c r="D55" s="145">
        <v>0.41030712673577685</v>
      </c>
      <c r="E55" s="22">
        <v>0.38698560342321831</v>
      </c>
      <c r="F55" s="146">
        <v>0.38544110189585945</v>
      </c>
      <c r="G55" s="140">
        <v>-1.5445015273588547E-3</v>
      </c>
    </row>
    <row r="56" spans="1:7" x14ac:dyDescent="0.25">
      <c r="A56" s="198">
        <f t="shared" si="0"/>
        <v>3</v>
      </c>
      <c r="B56" s="204" t="s">
        <v>16</v>
      </c>
      <c r="C56" s="204" t="s">
        <v>1007</v>
      </c>
      <c r="D56" s="145">
        <v>0.36086402566771419</v>
      </c>
      <c r="E56" s="22">
        <v>0.36293017169905162</v>
      </c>
      <c r="F56" s="146">
        <v>0.35279372621867788</v>
      </c>
      <c r="G56" s="140">
        <v>-1.0136445480373735E-2</v>
      </c>
    </row>
    <row r="57" spans="1:7" x14ac:dyDescent="0.25">
      <c r="A57" s="198">
        <f t="shared" si="0"/>
        <v>4</v>
      </c>
      <c r="B57" s="204" t="s">
        <v>16</v>
      </c>
      <c r="C57" s="204" t="s">
        <v>21</v>
      </c>
      <c r="D57" s="145">
        <v>0.30514651157011435</v>
      </c>
      <c r="E57" s="22">
        <v>0.29872710991935469</v>
      </c>
      <c r="F57" s="146">
        <v>0.31223895943193575</v>
      </c>
      <c r="G57" s="139">
        <v>1.3511849512581053E-2</v>
      </c>
    </row>
    <row r="58" spans="1:7" x14ac:dyDescent="0.25">
      <c r="A58" s="198">
        <f t="shared" si="0"/>
        <v>5</v>
      </c>
      <c r="B58" s="204" t="s">
        <v>16</v>
      </c>
      <c r="C58" s="204" t="s">
        <v>1011</v>
      </c>
      <c r="D58" s="145">
        <v>0.31013240481890236</v>
      </c>
      <c r="E58" s="22">
        <v>0.3028956819467411</v>
      </c>
      <c r="F58" s="146">
        <v>0.30197827360699586</v>
      </c>
      <c r="G58" s="140">
        <v>-9.1740833974524039E-4</v>
      </c>
    </row>
    <row r="59" spans="1:7" x14ac:dyDescent="0.25">
      <c r="A59" s="198">
        <f t="shared" si="0"/>
        <v>6</v>
      </c>
      <c r="B59" s="204" t="s">
        <v>16</v>
      </c>
      <c r="C59" s="204" t="s">
        <v>1009</v>
      </c>
      <c r="D59" s="145">
        <v>0.28771163439942471</v>
      </c>
      <c r="E59" s="22">
        <v>0.27891900932742714</v>
      </c>
      <c r="F59" s="146">
        <v>0.27365225526938902</v>
      </c>
      <c r="G59" s="140">
        <v>-5.2667540580381145E-3</v>
      </c>
    </row>
    <row r="60" spans="1:7" x14ac:dyDescent="0.25">
      <c r="A60" s="198">
        <f t="shared" si="0"/>
        <v>7</v>
      </c>
      <c r="B60" s="204" t="s">
        <v>16</v>
      </c>
      <c r="C60" s="204" t="s">
        <v>19</v>
      </c>
      <c r="D60" s="145">
        <v>0.22728221119001835</v>
      </c>
      <c r="E60" s="22">
        <v>0.22242102725751201</v>
      </c>
      <c r="F60" s="146">
        <v>0.24206737556376454</v>
      </c>
      <c r="G60" s="139">
        <v>1.9646348306252531E-2</v>
      </c>
    </row>
    <row r="61" spans="1:7" x14ac:dyDescent="0.25">
      <c r="A61" s="198">
        <f t="shared" si="0"/>
        <v>8</v>
      </c>
      <c r="B61" s="204" t="s">
        <v>16</v>
      </c>
      <c r="C61" s="204" t="s">
        <v>1053</v>
      </c>
      <c r="D61" s="145">
        <v>0.22686527796594422</v>
      </c>
      <c r="E61" s="22">
        <v>0.2281209975543676</v>
      </c>
      <c r="F61" s="146">
        <v>0.22844066078962338</v>
      </c>
      <c r="G61" s="139">
        <v>3.1966323525578488E-4</v>
      </c>
    </row>
    <row r="62" spans="1:7" x14ac:dyDescent="0.25">
      <c r="A62" s="198">
        <f t="shared" si="0"/>
        <v>9</v>
      </c>
      <c r="B62" s="204" t="s">
        <v>16</v>
      </c>
      <c r="C62" s="204" t="s">
        <v>1008</v>
      </c>
      <c r="D62" s="145">
        <v>0.23635116885079119</v>
      </c>
      <c r="E62" s="22">
        <v>0.21624497983064461</v>
      </c>
      <c r="F62" s="146">
        <v>0.22037621116048259</v>
      </c>
      <c r="G62" s="139">
        <v>4.1312313298379755E-3</v>
      </c>
    </row>
    <row r="63" spans="1:7" x14ac:dyDescent="0.25">
      <c r="A63" s="198">
        <f t="shared" si="0"/>
        <v>10</v>
      </c>
      <c r="B63" s="204" t="s">
        <v>16</v>
      </c>
      <c r="C63" s="204" t="s">
        <v>1010</v>
      </c>
      <c r="D63" s="145">
        <v>0.20075886390656097</v>
      </c>
      <c r="E63" s="22">
        <v>0.17603720553601376</v>
      </c>
      <c r="F63" s="146">
        <v>0.20148491661522844</v>
      </c>
      <c r="G63" s="139">
        <v>2.5447711079214674E-2</v>
      </c>
    </row>
    <row r="64" spans="1:7" ht="22.5" x14ac:dyDescent="0.25">
      <c r="A64" s="198">
        <f t="shared" si="0"/>
        <v>11</v>
      </c>
      <c r="B64" s="204" t="s">
        <v>16</v>
      </c>
      <c r="C64" s="204" t="s">
        <v>1006</v>
      </c>
      <c r="D64" s="145">
        <v>0.21334758919734095</v>
      </c>
      <c r="E64" s="22">
        <v>0.18484234372611891</v>
      </c>
      <c r="F64" s="146">
        <v>0.1998438621495213</v>
      </c>
      <c r="G64" s="139">
        <v>1.5001518423402388E-2</v>
      </c>
    </row>
    <row r="65" spans="1:7" x14ac:dyDescent="0.25">
      <c r="A65" s="198">
        <f t="shared" si="0"/>
        <v>12</v>
      </c>
      <c r="B65" s="204" t="s">
        <v>16</v>
      </c>
      <c r="C65" s="204" t="s">
        <v>20</v>
      </c>
      <c r="D65" s="145">
        <v>0.17383027819793162</v>
      </c>
      <c r="E65" s="22">
        <v>0.19257324768242334</v>
      </c>
      <c r="F65" s="146">
        <v>0.19790921545977683</v>
      </c>
      <c r="G65" s="139">
        <v>5.3359677773534842E-3</v>
      </c>
    </row>
    <row r="66" spans="1:7" ht="15.75" thickBot="1" x14ac:dyDescent="0.3">
      <c r="A66" s="199">
        <f t="shared" si="0"/>
        <v>13</v>
      </c>
      <c r="B66" s="205" t="s">
        <v>16</v>
      </c>
      <c r="C66" s="205" t="s">
        <v>18</v>
      </c>
      <c r="D66" s="194">
        <v>0.14208639554147101</v>
      </c>
      <c r="E66" s="195">
        <v>0.16702855035491787</v>
      </c>
      <c r="F66" s="242">
        <v>0.13442535544521494</v>
      </c>
      <c r="G66" s="168">
        <v>-3.2603194909702926E-2</v>
      </c>
    </row>
    <row r="67" spans="1:7" ht="15.75" thickBot="1" x14ac:dyDescent="0.3">
      <c r="A67" s="34" t="s">
        <v>51</v>
      </c>
      <c r="B67" s="34"/>
      <c r="C67" s="156" t="s">
        <v>23</v>
      </c>
      <c r="D67" s="157">
        <v>0.33682050744402897</v>
      </c>
      <c r="E67" s="158">
        <v>0.33564977134527701</v>
      </c>
      <c r="F67" s="159">
        <v>0.33387489718144892</v>
      </c>
      <c r="G67" s="189">
        <v>-1.7748741638280996E-3</v>
      </c>
    </row>
  </sheetData>
  <sortState xmlns:xlrd2="http://schemas.microsoft.com/office/spreadsheetml/2017/richdata2" ref="A27:G66">
    <sortCondition ref="B27:B66"/>
    <sortCondition descending="1" ref="F27:F66"/>
  </sortState>
  <mergeCells count="6">
    <mergeCell ref="G23:G25"/>
    <mergeCell ref="D24:F24"/>
    <mergeCell ref="D25:F25"/>
    <mergeCell ref="A2:D2"/>
    <mergeCell ref="A21:E21"/>
    <mergeCell ref="D23:F23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B0448-D88A-479F-9B66-47037FDEBFD4}">
  <dimension ref="A2:M53"/>
  <sheetViews>
    <sheetView showGridLines="0" zoomScale="90" zoomScaleNormal="90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D13" sqref="D13"/>
    </sheetView>
  </sheetViews>
  <sheetFormatPr baseColWidth="10" defaultColWidth="16" defaultRowHeight="15" x14ac:dyDescent="0.25"/>
  <cols>
    <col min="1" max="1" width="11.5703125" customWidth="1"/>
  </cols>
  <sheetData>
    <row r="2" spans="1:13" ht="15.75" x14ac:dyDescent="0.25">
      <c r="A2" s="6"/>
    </row>
    <row r="3" spans="1:13" ht="15.75" x14ac:dyDescent="0.25">
      <c r="A3" s="6"/>
    </row>
    <row r="4" spans="1:13" ht="15.75" x14ac:dyDescent="0.25">
      <c r="A4" s="6"/>
    </row>
    <row r="5" spans="1:13" ht="15.75" x14ac:dyDescent="0.25">
      <c r="A5" s="6"/>
    </row>
    <row r="7" spans="1:13" ht="15" customHeight="1" x14ac:dyDescent="0.25">
      <c r="A7" s="117" t="s">
        <v>2146</v>
      </c>
      <c r="B7" s="117"/>
      <c r="C7" s="118"/>
      <c r="D7" s="26" t="s">
        <v>107</v>
      </c>
      <c r="E7" s="26" t="s">
        <v>106</v>
      </c>
      <c r="F7" s="26" t="s">
        <v>105</v>
      </c>
      <c r="G7" s="25" t="s">
        <v>82</v>
      </c>
      <c r="H7" s="26" t="s">
        <v>105</v>
      </c>
      <c r="I7" s="25" t="s">
        <v>105</v>
      </c>
      <c r="J7" s="26" t="s">
        <v>104</v>
      </c>
      <c r="K7" s="26" t="s">
        <v>103</v>
      </c>
      <c r="L7" s="26" t="s">
        <v>102</v>
      </c>
      <c r="M7" s="26" t="s">
        <v>101</v>
      </c>
    </row>
    <row r="8" spans="1:13" ht="15" customHeight="1" x14ac:dyDescent="0.25">
      <c r="A8" s="117"/>
      <c r="B8" s="117"/>
      <c r="C8" s="118"/>
      <c r="D8" s="27" t="s">
        <v>100</v>
      </c>
      <c r="E8" s="27" t="s">
        <v>99</v>
      </c>
      <c r="F8" s="27" t="s">
        <v>98</v>
      </c>
      <c r="G8" s="27" t="s">
        <v>81</v>
      </c>
      <c r="H8" s="27" t="s">
        <v>97</v>
      </c>
      <c r="I8" s="27" t="s">
        <v>96</v>
      </c>
      <c r="J8" s="27" t="s">
        <v>95</v>
      </c>
      <c r="K8" s="27" t="s">
        <v>94</v>
      </c>
      <c r="L8" s="27" t="s">
        <v>93</v>
      </c>
      <c r="M8" s="27" t="s">
        <v>92</v>
      </c>
    </row>
    <row r="9" spans="1:13" ht="15.75" thickBot="1" x14ac:dyDescent="0.3">
      <c r="D9" s="25" t="s">
        <v>91</v>
      </c>
      <c r="E9" s="25" t="s">
        <v>90</v>
      </c>
      <c r="F9" s="25" t="s">
        <v>89</v>
      </c>
      <c r="G9" s="26" t="s">
        <v>80</v>
      </c>
      <c r="H9" s="25" t="s">
        <v>88</v>
      </c>
      <c r="I9" s="26" t="s">
        <v>87</v>
      </c>
      <c r="J9" s="25" t="s">
        <v>86</v>
      </c>
      <c r="K9" s="25" t="s">
        <v>85</v>
      </c>
      <c r="L9" s="25" t="s">
        <v>84</v>
      </c>
      <c r="M9" s="25" t="s">
        <v>83</v>
      </c>
    </row>
    <row r="10" spans="1:13" ht="51.75" thickBot="1" x14ac:dyDescent="0.3">
      <c r="A10" s="5" t="s">
        <v>1</v>
      </c>
      <c r="B10" s="5" t="s">
        <v>2</v>
      </c>
      <c r="C10" s="5" t="s">
        <v>3</v>
      </c>
      <c r="D10" s="5" t="s">
        <v>27</v>
      </c>
      <c r="E10" s="5" t="s">
        <v>28</v>
      </c>
      <c r="F10" s="5" t="s">
        <v>29</v>
      </c>
      <c r="G10" s="5" t="s">
        <v>26</v>
      </c>
      <c r="H10" s="5" t="s">
        <v>30</v>
      </c>
      <c r="I10" s="5" t="s">
        <v>31</v>
      </c>
      <c r="J10" s="5" t="s">
        <v>32</v>
      </c>
      <c r="K10" s="5" t="s">
        <v>33</v>
      </c>
      <c r="L10" s="5" t="s">
        <v>34</v>
      </c>
      <c r="M10" s="5" t="s">
        <v>35</v>
      </c>
    </row>
    <row r="11" spans="1:13" x14ac:dyDescent="0.25">
      <c r="A11" s="116" t="s">
        <v>51</v>
      </c>
      <c r="B11" s="116"/>
      <c r="C11" s="7" t="s">
        <v>23</v>
      </c>
      <c r="D11" s="19">
        <v>2.0778381738274776</v>
      </c>
      <c r="E11" s="19">
        <v>0.17766282370974559</v>
      </c>
      <c r="F11" s="19">
        <v>1.0507001996234286</v>
      </c>
      <c r="G11" s="19">
        <v>4.2866547071622713E-2</v>
      </c>
      <c r="H11" s="19">
        <v>1.4265029118177837</v>
      </c>
      <c r="I11" s="23">
        <v>0.84032696060938961</v>
      </c>
      <c r="J11" s="23">
        <v>7.6634796091632424E-3</v>
      </c>
      <c r="K11" s="23">
        <v>5.7741153395428228E-2</v>
      </c>
      <c r="L11" s="19">
        <v>0.51217717638011051</v>
      </c>
      <c r="M11" s="19">
        <v>0.33387489718144892</v>
      </c>
    </row>
    <row r="12" spans="1:13" s="30" customFormat="1" x14ac:dyDescent="0.25">
      <c r="A12" s="28"/>
      <c r="B12" s="86" t="s">
        <v>2</v>
      </c>
      <c r="C12" s="86" t="s">
        <v>3</v>
      </c>
      <c r="D12" s="29"/>
      <c r="E12" s="29"/>
      <c r="F12" s="29"/>
      <c r="G12" s="29"/>
      <c r="H12" s="29"/>
      <c r="I12" s="29"/>
      <c r="J12" s="29"/>
      <c r="K12" s="29"/>
      <c r="L12" s="29"/>
      <c r="M12" s="29"/>
    </row>
    <row r="13" spans="1:13" x14ac:dyDescent="0.25">
      <c r="A13" s="8">
        <v>1</v>
      </c>
      <c r="B13" s="8" t="s">
        <v>7</v>
      </c>
      <c r="C13" s="8" t="s">
        <v>1003</v>
      </c>
      <c r="D13" s="22">
        <v>1.5238265826075479</v>
      </c>
      <c r="E13" s="22">
        <v>0.21052859595522452</v>
      </c>
      <c r="F13" s="22">
        <v>0.9150142238353427</v>
      </c>
      <c r="G13" s="20">
        <v>8.1692336604734003E-2</v>
      </c>
      <c r="H13" s="21">
        <v>1.0384018995909643</v>
      </c>
      <c r="I13" s="20">
        <v>1.3921019708577484</v>
      </c>
      <c r="J13" s="20">
        <v>5.1033410727637624E-4</v>
      </c>
      <c r="K13" s="20">
        <v>3.0629524402139186E-3</v>
      </c>
      <c r="L13" s="22">
        <v>0.41220052329445844</v>
      </c>
      <c r="M13" s="22">
        <v>0.23964318352368164</v>
      </c>
    </row>
    <row r="14" spans="1:13" x14ac:dyDescent="0.25">
      <c r="A14" s="8">
        <f>+A13+1</f>
        <v>2</v>
      </c>
      <c r="B14" s="8" t="s">
        <v>7</v>
      </c>
      <c r="C14" s="8" t="s">
        <v>996</v>
      </c>
      <c r="D14" s="22">
        <v>2.1184224210536025</v>
      </c>
      <c r="E14" s="22">
        <v>0.14488919916055992</v>
      </c>
      <c r="F14" s="22">
        <v>1.0083633876382725</v>
      </c>
      <c r="G14" s="22">
        <v>4.5703063693586503E-2</v>
      </c>
      <c r="H14" s="22">
        <v>1.9417605663600908</v>
      </c>
      <c r="I14" s="20">
        <v>1.0843782761641025</v>
      </c>
      <c r="J14" s="21">
        <v>8.6966402292876274E-3</v>
      </c>
      <c r="K14" s="21">
        <v>7.4548603197885532E-2</v>
      </c>
      <c r="L14" s="22">
        <v>0.50805716956926528</v>
      </c>
      <c r="M14" s="22">
        <v>0.35290568233584196</v>
      </c>
    </row>
    <row r="15" spans="1:13" x14ac:dyDescent="0.25">
      <c r="A15" s="8">
        <f t="shared" ref="A15:A39" si="0">+A14+1</f>
        <v>3</v>
      </c>
      <c r="B15" s="8" t="s">
        <v>7</v>
      </c>
      <c r="C15" s="8" t="s">
        <v>992</v>
      </c>
      <c r="D15" s="22">
        <v>1.8615337753530115</v>
      </c>
      <c r="E15" s="22">
        <v>0.13916221514985852</v>
      </c>
      <c r="F15" s="22">
        <v>1.0183276698346158</v>
      </c>
      <c r="G15" s="22">
        <v>4.1730381930412813E-2</v>
      </c>
      <c r="H15" s="22">
        <v>1.5020349076685908</v>
      </c>
      <c r="I15" s="21">
        <v>0.84693046169659814</v>
      </c>
      <c r="J15" s="21">
        <v>7.9124148444462486E-3</v>
      </c>
      <c r="K15" s="21">
        <v>7.8188565119202164E-2</v>
      </c>
      <c r="L15" s="22">
        <v>0.60268651782226446</v>
      </c>
      <c r="M15" s="22">
        <v>0.37792919462072655</v>
      </c>
    </row>
    <row r="16" spans="1:13" ht="23.25" customHeight="1" x14ac:dyDescent="0.25">
      <c r="A16" s="8">
        <f t="shared" si="0"/>
        <v>4</v>
      </c>
      <c r="B16" s="8" t="s">
        <v>7</v>
      </c>
      <c r="C16" s="8" t="s">
        <v>991</v>
      </c>
      <c r="D16" s="22">
        <v>3.5</v>
      </c>
      <c r="E16" s="22">
        <v>0.15448973493862067</v>
      </c>
      <c r="F16" s="22">
        <v>1.1329995818978817</v>
      </c>
      <c r="G16" s="22">
        <v>4.956594207437176E-2</v>
      </c>
      <c r="H16" s="22">
        <v>1.2636248592947525</v>
      </c>
      <c r="I16" s="22">
        <v>0.75278613731817834</v>
      </c>
      <c r="J16" s="21">
        <v>8.1009151231060412E-3</v>
      </c>
      <c r="K16" s="21">
        <v>7.5562504752291287E-2</v>
      </c>
      <c r="L16" s="22">
        <v>0.43387265748777121</v>
      </c>
      <c r="M16" s="22">
        <v>0.249340209792562</v>
      </c>
    </row>
    <row r="17" spans="1:13" x14ac:dyDescent="0.25">
      <c r="A17" s="8">
        <f t="shared" si="0"/>
        <v>5</v>
      </c>
      <c r="B17" s="8" t="s">
        <v>7</v>
      </c>
      <c r="C17" s="8" t="s">
        <v>38</v>
      </c>
      <c r="D17" s="22">
        <v>0.82015460027712739</v>
      </c>
      <c r="E17" s="22">
        <v>0.12994968771823404</v>
      </c>
      <c r="F17" s="22">
        <v>0.97345328783170937</v>
      </c>
      <c r="G17" s="22">
        <v>3.6966434711843139E-2</v>
      </c>
      <c r="H17" s="22">
        <v>1.2538279846072748</v>
      </c>
      <c r="I17" s="20">
        <v>0.97711606046752175</v>
      </c>
      <c r="J17" s="21">
        <v>4.3735160331639994E-3</v>
      </c>
      <c r="K17" s="21">
        <v>4.4794642961945227E-2</v>
      </c>
      <c r="L17" s="22">
        <v>0.49904327865220344</v>
      </c>
      <c r="M17" s="22">
        <v>0.2953995596071049</v>
      </c>
    </row>
    <row r="18" spans="1:13" x14ac:dyDescent="0.25">
      <c r="A18" s="8">
        <f t="shared" si="0"/>
        <v>6</v>
      </c>
      <c r="B18" s="8" t="s">
        <v>7</v>
      </c>
      <c r="C18" s="8" t="s">
        <v>13</v>
      </c>
      <c r="D18" s="22">
        <v>2.1391557234807039</v>
      </c>
      <c r="E18" s="22">
        <v>0.1541642769110734</v>
      </c>
      <c r="F18" s="22">
        <v>1.0504673901357178</v>
      </c>
      <c r="G18" s="22">
        <v>2.3459493551944866E-2</v>
      </c>
      <c r="H18" s="22">
        <v>1.3445600991757767</v>
      </c>
      <c r="I18" s="22">
        <v>0.76346255681622877</v>
      </c>
      <c r="J18" s="22">
        <v>1.02282593503663E-2</v>
      </c>
      <c r="K18" s="22">
        <v>8.545258862580489E-2</v>
      </c>
      <c r="L18" s="22">
        <v>0.44266127286806128</v>
      </c>
      <c r="M18" s="22">
        <v>0.32457337145595033</v>
      </c>
    </row>
    <row r="19" spans="1:13" x14ac:dyDescent="0.25">
      <c r="A19" s="8">
        <f t="shared" si="0"/>
        <v>7</v>
      </c>
      <c r="B19" s="8" t="s">
        <v>7</v>
      </c>
      <c r="C19" s="8" t="s">
        <v>995</v>
      </c>
      <c r="D19" s="22">
        <v>2.1951066325788733</v>
      </c>
      <c r="E19" s="22">
        <v>0.20634560581148861</v>
      </c>
      <c r="F19" s="22">
        <v>1.0432052157020451</v>
      </c>
      <c r="G19" s="21">
        <v>7.1559578740834406E-2</v>
      </c>
      <c r="H19" s="22">
        <v>1.1159276884713356</v>
      </c>
      <c r="I19" s="22">
        <v>0.72692777222873639</v>
      </c>
      <c r="J19" s="21">
        <v>8.6856933926226874E-3</v>
      </c>
      <c r="K19" s="21">
        <v>5.8879447972452849E-2</v>
      </c>
      <c r="L19" s="22">
        <v>0.40860210963207294</v>
      </c>
      <c r="M19" s="22">
        <v>0.37214451394570142</v>
      </c>
    </row>
    <row r="20" spans="1:13" x14ac:dyDescent="0.25">
      <c r="A20" s="8">
        <f t="shared" si="0"/>
        <v>8</v>
      </c>
      <c r="B20" s="8" t="s">
        <v>7</v>
      </c>
      <c r="C20" s="8" t="s">
        <v>1051</v>
      </c>
      <c r="D20" s="22">
        <v>2.4372424324318507</v>
      </c>
      <c r="E20" s="22">
        <v>0.21552317172057686</v>
      </c>
      <c r="F20" s="22">
        <v>1.1400435143382577</v>
      </c>
      <c r="G20" s="22">
        <v>3.2460550836984937E-2</v>
      </c>
      <c r="H20" s="22">
        <v>1.2970730059626225</v>
      </c>
      <c r="I20" s="21">
        <v>0.838869003158905</v>
      </c>
      <c r="J20" s="21">
        <v>7.5333350060651852E-3</v>
      </c>
      <c r="K20" s="21">
        <v>4.4725793435995739E-2</v>
      </c>
      <c r="L20" s="22">
        <v>0.29881789812708093</v>
      </c>
      <c r="M20" s="22">
        <v>0.36830044560276498</v>
      </c>
    </row>
    <row r="21" spans="1:13" x14ac:dyDescent="0.25">
      <c r="A21" s="8">
        <f t="shared" si="0"/>
        <v>9</v>
      </c>
      <c r="B21" s="8" t="s">
        <v>7</v>
      </c>
      <c r="C21" s="8" t="s">
        <v>10</v>
      </c>
      <c r="D21" s="22">
        <v>3.5</v>
      </c>
      <c r="E21" s="22">
        <v>0.27376811118085648</v>
      </c>
      <c r="F21" s="22">
        <v>1.1918332195436181</v>
      </c>
      <c r="G21" s="21">
        <v>6.616969015088639E-2</v>
      </c>
      <c r="H21" s="22">
        <v>1.464535255669569</v>
      </c>
      <c r="I21" s="22">
        <v>0.47540029970368608</v>
      </c>
      <c r="J21" s="22">
        <v>1.9480537198950949E-2</v>
      </c>
      <c r="K21" s="22">
        <v>9.9859681493864969E-2</v>
      </c>
      <c r="L21" s="22">
        <v>0.66902005919320073</v>
      </c>
      <c r="M21" s="22">
        <v>0.51226413290134232</v>
      </c>
    </row>
    <row r="22" spans="1:13" x14ac:dyDescent="0.25">
      <c r="A22" s="8">
        <f t="shared" si="0"/>
        <v>10</v>
      </c>
      <c r="B22" s="8" t="s">
        <v>7</v>
      </c>
      <c r="C22" s="8" t="s">
        <v>1001</v>
      </c>
      <c r="D22" s="22">
        <v>0.6125936570977939</v>
      </c>
      <c r="E22" s="22">
        <v>0.12326391944522565</v>
      </c>
      <c r="F22" s="22">
        <v>0.92339347096055746</v>
      </c>
      <c r="G22" s="22">
        <v>2.8042539871762487E-2</v>
      </c>
      <c r="H22" s="21">
        <v>0.93728502834308935</v>
      </c>
      <c r="I22" s="20">
        <v>0.96826706990894484</v>
      </c>
      <c r="J22" s="20">
        <v>3.1463924780568262E-4</v>
      </c>
      <c r="K22" s="20">
        <v>3.3624905362257267E-3</v>
      </c>
      <c r="L22" s="22">
        <v>0.50081324677745531</v>
      </c>
      <c r="M22" s="22">
        <v>0.23168823784986481</v>
      </c>
    </row>
    <row r="23" spans="1:13" x14ac:dyDescent="0.25">
      <c r="A23" s="8">
        <f t="shared" si="0"/>
        <v>11</v>
      </c>
      <c r="B23" s="8" t="s">
        <v>7</v>
      </c>
      <c r="C23" s="8" t="s">
        <v>17</v>
      </c>
      <c r="D23" s="22">
        <v>3.4418833854576669</v>
      </c>
      <c r="E23" s="22">
        <v>0.2612208621866392</v>
      </c>
      <c r="F23" s="22">
        <v>1.162990254114791</v>
      </c>
      <c r="G23" s="22">
        <v>4.5049797604656917E-2</v>
      </c>
      <c r="H23" s="22">
        <v>1.4982652559891221</v>
      </c>
      <c r="I23" s="22">
        <v>0.71853605693543976</v>
      </c>
      <c r="J23" s="22">
        <v>1.6593762858727358E-2</v>
      </c>
      <c r="K23" s="21">
        <v>7.1371553609880303E-2</v>
      </c>
      <c r="L23" s="22">
        <v>0.25922461755153559</v>
      </c>
      <c r="M23" s="22">
        <v>0.21360685046633054</v>
      </c>
    </row>
    <row r="24" spans="1:13" x14ac:dyDescent="0.25">
      <c r="A24" s="8">
        <f t="shared" si="0"/>
        <v>12</v>
      </c>
      <c r="B24" s="8" t="s">
        <v>7</v>
      </c>
      <c r="C24" s="8" t="s">
        <v>15</v>
      </c>
      <c r="D24" s="22">
        <v>1.5265143223046891</v>
      </c>
      <c r="E24" s="22">
        <v>0.17820500229027023</v>
      </c>
      <c r="F24" s="22">
        <v>1.0443073808440597</v>
      </c>
      <c r="G24" s="22">
        <v>4.0434714230619125E-2</v>
      </c>
      <c r="H24" s="22">
        <v>1.3114451789107815</v>
      </c>
      <c r="I24" s="21">
        <v>0.90569746469487222</v>
      </c>
      <c r="J24" s="21">
        <v>6.7717231878669957E-3</v>
      </c>
      <c r="K24" s="21">
        <v>4.6718519260694931E-2</v>
      </c>
      <c r="L24" s="22">
        <v>0.25416301985041201</v>
      </c>
      <c r="M24" s="22">
        <v>0.19940275305086674</v>
      </c>
    </row>
    <row r="25" spans="1:13" x14ac:dyDescent="0.25">
      <c r="A25" s="8">
        <f t="shared" si="0"/>
        <v>13</v>
      </c>
      <c r="B25" s="8" t="s">
        <v>7</v>
      </c>
      <c r="C25" s="8" t="s">
        <v>8</v>
      </c>
      <c r="D25" s="22">
        <v>2.3334579381403899</v>
      </c>
      <c r="E25" s="22">
        <v>0.14755773339177328</v>
      </c>
      <c r="F25" s="22">
        <v>1.0318351381942126</v>
      </c>
      <c r="G25" s="22">
        <v>3.1433150662922522E-2</v>
      </c>
      <c r="H25" s="22">
        <v>1.4736581500011969</v>
      </c>
      <c r="I25" s="22">
        <v>0.79558417256294878</v>
      </c>
      <c r="J25" s="21">
        <v>7.0384725621526582E-3</v>
      </c>
      <c r="K25" s="21">
        <v>6.635909639896248E-2</v>
      </c>
      <c r="L25" s="22">
        <v>0.62156199539104706</v>
      </c>
      <c r="M25" s="22">
        <v>0.37525066920346223</v>
      </c>
    </row>
    <row r="26" spans="1:13" x14ac:dyDescent="0.25">
      <c r="A26" s="8">
        <f t="shared" si="0"/>
        <v>14</v>
      </c>
      <c r="B26" s="8" t="s">
        <v>7</v>
      </c>
      <c r="C26" s="8" t="s">
        <v>997</v>
      </c>
      <c r="D26" s="22">
        <v>1.4653223407783225</v>
      </c>
      <c r="E26" s="22">
        <v>0.12269528891803289</v>
      </c>
      <c r="F26" s="22">
        <v>0.99920664225273537</v>
      </c>
      <c r="G26" s="22">
        <v>4.2885206099386224E-2</v>
      </c>
      <c r="H26" s="22">
        <v>1.3062919242694706</v>
      </c>
      <c r="I26" s="21">
        <v>0.86507798600468233</v>
      </c>
      <c r="J26" s="21">
        <v>7.5594132312142232E-3</v>
      </c>
      <c r="K26" s="22">
        <v>8.0624242077070404E-2</v>
      </c>
      <c r="L26" s="22">
        <v>0.39013503785296577</v>
      </c>
      <c r="M26" s="22">
        <v>0.31035593186567162</v>
      </c>
    </row>
    <row r="27" spans="1:13" x14ac:dyDescent="0.25">
      <c r="A27" s="8">
        <f t="shared" si="0"/>
        <v>15</v>
      </c>
      <c r="B27" s="8" t="s">
        <v>7</v>
      </c>
      <c r="C27" s="8" t="s">
        <v>12</v>
      </c>
      <c r="D27" s="22">
        <v>1.8044893447236952</v>
      </c>
      <c r="E27" s="22">
        <v>0.26319071908365843</v>
      </c>
      <c r="F27" s="22">
        <v>1.0202568394439735</v>
      </c>
      <c r="G27" s="21">
        <v>6.4462817203475686E-2</v>
      </c>
      <c r="H27" s="22">
        <v>1.7082540844193528</v>
      </c>
      <c r="I27" s="20">
        <v>0.99124896644656302</v>
      </c>
      <c r="J27" s="22">
        <v>1.1375795077759708E-2</v>
      </c>
      <c r="K27" s="21">
        <v>6.5422170138590627E-2</v>
      </c>
      <c r="L27" s="22">
        <v>0.46549607698028916</v>
      </c>
      <c r="M27" s="22">
        <v>0.49481942833066944</v>
      </c>
    </row>
    <row r="28" spans="1:13" x14ac:dyDescent="0.25">
      <c r="A28" s="8">
        <f t="shared" si="0"/>
        <v>16</v>
      </c>
      <c r="B28" s="8" t="s">
        <v>7</v>
      </c>
      <c r="C28" s="8" t="s">
        <v>994</v>
      </c>
      <c r="D28" s="22">
        <v>1.8593610494686617</v>
      </c>
      <c r="E28" s="22">
        <v>0.18491625610478385</v>
      </c>
      <c r="F28" s="22">
        <v>1.0368246484514081</v>
      </c>
      <c r="G28" s="21">
        <v>5.3036227255284771E-2</v>
      </c>
      <c r="H28" s="22">
        <v>1.1947446826499042</v>
      </c>
      <c r="I28" s="21">
        <v>0.82786680875089558</v>
      </c>
      <c r="J28" s="21">
        <v>7.5973609403444716E-3</v>
      </c>
      <c r="K28" s="21">
        <v>5.6120025547790289E-2</v>
      </c>
      <c r="L28" s="22">
        <v>0.54492540072108198</v>
      </c>
      <c r="M28" s="22">
        <v>0.29550992420669558</v>
      </c>
    </row>
    <row r="29" spans="1:13" x14ac:dyDescent="0.25">
      <c r="A29" s="8">
        <f t="shared" si="0"/>
        <v>17</v>
      </c>
      <c r="B29" s="8" t="s">
        <v>7</v>
      </c>
      <c r="C29" s="8" t="s">
        <v>1002</v>
      </c>
      <c r="D29" s="22">
        <v>1.6828364061705141</v>
      </c>
      <c r="E29" s="22">
        <v>0.16547982400527736</v>
      </c>
      <c r="F29" s="22">
        <v>0.97552475646627679</v>
      </c>
      <c r="G29" s="20">
        <v>8.2340972537137458E-2</v>
      </c>
      <c r="H29" s="22">
        <v>1.1784776191054069</v>
      </c>
      <c r="I29" s="20">
        <v>1.3012649397931639</v>
      </c>
      <c r="J29" s="20">
        <v>-6.1644323332655784E-3</v>
      </c>
      <c r="K29" s="20">
        <v>-4.9392104726799752E-2</v>
      </c>
      <c r="L29" s="22">
        <v>0.62040950509168336</v>
      </c>
      <c r="M29" s="22">
        <v>0.33862648900824749</v>
      </c>
    </row>
    <row r="30" spans="1:13" x14ac:dyDescent="0.25">
      <c r="A30" s="8">
        <f t="shared" si="0"/>
        <v>18</v>
      </c>
      <c r="B30" s="8" t="s">
        <v>7</v>
      </c>
      <c r="C30" s="8" t="s">
        <v>9</v>
      </c>
      <c r="D30" s="22">
        <v>1.8756896432883117</v>
      </c>
      <c r="E30" s="22">
        <v>0.18229899995847532</v>
      </c>
      <c r="F30" s="22">
        <v>1.0219072698570204</v>
      </c>
      <c r="G30" s="22">
        <v>4.2269617362368304E-2</v>
      </c>
      <c r="H30" s="22">
        <v>1.6316658389150767</v>
      </c>
      <c r="I30" s="21">
        <v>0.84158289296436517</v>
      </c>
      <c r="J30" s="21">
        <v>6.3337023003592454E-3</v>
      </c>
      <c r="K30" s="21">
        <v>4.9719552527870102E-2</v>
      </c>
      <c r="L30" s="22">
        <v>0.49973685797483763</v>
      </c>
      <c r="M30" s="22">
        <v>0.38098055508524292</v>
      </c>
    </row>
    <row r="31" spans="1:13" ht="22.5" x14ac:dyDescent="0.25">
      <c r="A31" s="8">
        <f t="shared" si="0"/>
        <v>19</v>
      </c>
      <c r="B31" s="8" t="s">
        <v>7</v>
      </c>
      <c r="C31" s="8" t="s">
        <v>1004</v>
      </c>
      <c r="D31" s="22">
        <v>0.96078584470398176</v>
      </c>
      <c r="E31" s="22">
        <v>0.17014401405470767</v>
      </c>
      <c r="F31" s="22">
        <v>0.99360852619993001</v>
      </c>
      <c r="G31" s="22">
        <v>2.809764296540657E-2</v>
      </c>
      <c r="H31" s="22">
        <v>1.8260121479072076</v>
      </c>
      <c r="I31" s="21">
        <v>0.93636631029689776</v>
      </c>
      <c r="J31" s="21">
        <v>3.5706005833911264E-3</v>
      </c>
      <c r="K31" s="21">
        <v>2.9459215611222528E-2</v>
      </c>
      <c r="L31" s="22">
        <v>0.28340255032739231</v>
      </c>
      <c r="M31" s="22">
        <v>0.26289432430296927</v>
      </c>
    </row>
    <row r="32" spans="1:13" ht="22.5" x14ac:dyDescent="0.25">
      <c r="A32" s="8">
        <f t="shared" si="0"/>
        <v>20</v>
      </c>
      <c r="B32" s="8" t="s">
        <v>7</v>
      </c>
      <c r="C32" s="8" t="s">
        <v>998</v>
      </c>
      <c r="D32" s="22">
        <v>1.2216769423918545</v>
      </c>
      <c r="E32" s="22">
        <v>0.13550538745010346</v>
      </c>
      <c r="F32" s="22">
        <v>1.0090830102444017</v>
      </c>
      <c r="G32" s="22">
        <v>3.2610188631365354E-2</v>
      </c>
      <c r="H32" s="21">
        <v>0.87418821011418923</v>
      </c>
      <c r="I32" s="20">
        <v>1.1599494504492072</v>
      </c>
      <c r="J32" s="20">
        <v>1.0008454622409675E-3</v>
      </c>
      <c r="K32" s="21">
        <v>1.0563778732949971E-2</v>
      </c>
      <c r="L32" s="22">
        <v>0.39693003206885558</v>
      </c>
      <c r="M32" s="22">
        <v>0.25982268249627044</v>
      </c>
    </row>
    <row r="33" spans="1:13" x14ac:dyDescent="0.25">
      <c r="A33" s="8">
        <f t="shared" si="0"/>
        <v>21</v>
      </c>
      <c r="B33" s="8" t="s">
        <v>7</v>
      </c>
      <c r="C33" s="8" t="s">
        <v>990</v>
      </c>
      <c r="D33" s="22">
        <v>1.3030218886861307</v>
      </c>
      <c r="E33" s="22">
        <v>0.13323251455114507</v>
      </c>
      <c r="F33" s="22">
        <v>1.0086341044323719</v>
      </c>
      <c r="G33" s="22">
        <v>3.4978882402249285E-2</v>
      </c>
      <c r="H33" s="22">
        <v>1.2258417622737283</v>
      </c>
      <c r="I33" s="21">
        <v>0.90150905710641227</v>
      </c>
      <c r="J33" s="21">
        <v>3.1874293998262015E-3</v>
      </c>
      <c r="K33" s="21">
        <v>2.640297487011619E-2</v>
      </c>
      <c r="L33" s="22">
        <v>0.52496273852016606</v>
      </c>
      <c r="M33" s="22">
        <v>0.24713529715430441</v>
      </c>
    </row>
    <row r="34" spans="1:13" x14ac:dyDescent="0.25">
      <c r="A34" s="8">
        <f t="shared" si="0"/>
        <v>22</v>
      </c>
      <c r="B34" s="8" t="s">
        <v>7</v>
      </c>
      <c r="C34" s="8" t="s">
        <v>11</v>
      </c>
      <c r="D34" s="22">
        <v>3.5</v>
      </c>
      <c r="E34" s="22">
        <v>0.22681730105848463</v>
      </c>
      <c r="F34" s="22">
        <v>1.1494347626460244</v>
      </c>
      <c r="G34" s="22">
        <v>2.1159768681737412E-2</v>
      </c>
      <c r="H34" s="22">
        <v>2.4680386452856338</v>
      </c>
      <c r="I34" s="22">
        <v>0.77593251448464928</v>
      </c>
      <c r="J34" s="21">
        <v>9.3491850076215105E-3</v>
      </c>
      <c r="K34" s="21">
        <v>5.3570172746687288E-2</v>
      </c>
      <c r="L34" s="22">
        <v>0.52133020087817761</v>
      </c>
      <c r="M34" s="22">
        <v>0.35548821568899852</v>
      </c>
    </row>
    <row r="35" spans="1:13" x14ac:dyDescent="0.25">
      <c r="A35" s="8">
        <f t="shared" si="0"/>
        <v>23</v>
      </c>
      <c r="B35" s="8" t="s">
        <v>7</v>
      </c>
      <c r="C35" s="8" t="s">
        <v>1000</v>
      </c>
      <c r="D35" s="22">
        <v>3.5</v>
      </c>
      <c r="E35" s="22">
        <v>0.23479512086980397</v>
      </c>
      <c r="F35" s="22">
        <v>1.0430071918654011</v>
      </c>
      <c r="G35" s="21">
        <v>5.1901054190383315E-2</v>
      </c>
      <c r="H35" s="22">
        <v>1.8559291233487611</v>
      </c>
      <c r="I35" s="21">
        <v>0.85296289740515763</v>
      </c>
      <c r="J35" s="21">
        <v>5.8433048609375857E-3</v>
      </c>
      <c r="K35" s="21">
        <v>4.0632694859486763E-2</v>
      </c>
      <c r="L35" s="22">
        <v>0.7</v>
      </c>
      <c r="M35" s="22">
        <v>0.44355467430367412</v>
      </c>
    </row>
    <row r="36" spans="1:13" x14ac:dyDescent="0.25">
      <c r="A36" s="8">
        <f t="shared" si="0"/>
        <v>24</v>
      </c>
      <c r="B36" s="8" t="s">
        <v>7</v>
      </c>
      <c r="C36" s="8" t="s">
        <v>999</v>
      </c>
      <c r="D36" s="22">
        <v>3.5</v>
      </c>
      <c r="E36" s="22">
        <v>0.26781518417726191</v>
      </c>
      <c r="F36" s="22">
        <v>1.1335176636846818</v>
      </c>
      <c r="G36" s="22">
        <v>3.4205830128321714E-2</v>
      </c>
      <c r="H36" s="22">
        <v>1.3948618582410703</v>
      </c>
      <c r="I36" s="22">
        <v>0.735973371813474</v>
      </c>
      <c r="J36" s="22">
        <v>1.1332563038249015E-2</v>
      </c>
      <c r="K36" s="21">
        <v>6.9886333537844778E-2</v>
      </c>
      <c r="L36" s="22">
        <v>0.60726370722314194</v>
      </c>
      <c r="M36" s="22">
        <v>0.53215932181881787</v>
      </c>
    </row>
    <row r="37" spans="1:13" x14ac:dyDescent="0.25">
      <c r="A37" s="8">
        <f t="shared" si="0"/>
        <v>25</v>
      </c>
      <c r="B37" s="8" t="s">
        <v>7</v>
      </c>
      <c r="C37" s="8" t="s">
        <v>993</v>
      </c>
      <c r="D37" s="22">
        <v>3.5</v>
      </c>
      <c r="E37" s="22">
        <v>0.28121575509981306</v>
      </c>
      <c r="F37" s="22">
        <v>1.1048954655469656</v>
      </c>
      <c r="G37" s="22">
        <v>3.4508860152084195E-2</v>
      </c>
      <c r="H37" s="22">
        <v>3</v>
      </c>
      <c r="I37" s="22">
        <v>0.61508242021947268</v>
      </c>
      <c r="J37" s="22">
        <v>1.7069252839429658E-2</v>
      </c>
      <c r="K37" s="22">
        <v>0.10644390954035005</v>
      </c>
      <c r="L37" s="22">
        <v>0.68014593487259578</v>
      </c>
      <c r="M37" s="22">
        <v>0.47415480254132442</v>
      </c>
    </row>
    <row r="38" spans="1:13" x14ac:dyDescent="0.25">
      <c r="A38" s="8">
        <f t="shared" si="0"/>
        <v>26</v>
      </c>
      <c r="B38" s="8" t="s">
        <v>7</v>
      </c>
      <c r="C38" s="8" t="s">
        <v>1052</v>
      </c>
      <c r="D38" s="22">
        <v>1.2606940343091977</v>
      </c>
      <c r="E38" s="22">
        <v>0.19661734194267058</v>
      </c>
      <c r="F38" s="22">
        <v>1.0063740074889826</v>
      </c>
      <c r="G38" s="21">
        <v>6.7877833857044434E-2</v>
      </c>
      <c r="H38" s="20">
        <v>0.39906103285901201</v>
      </c>
      <c r="I38" s="20">
        <v>1.1556012598633649</v>
      </c>
      <c r="J38" s="21">
        <v>2.5081400603753578E-3</v>
      </c>
      <c r="K38" s="21">
        <v>1.448413793827643E-2</v>
      </c>
      <c r="L38" s="22">
        <v>0.35804972121572209</v>
      </c>
      <c r="M38" s="22">
        <v>0.18787148779319018</v>
      </c>
    </row>
    <row r="39" spans="1:13" x14ac:dyDescent="0.25">
      <c r="A39" s="8">
        <f t="shared" si="0"/>
        <v>27</v>
      </c>
      <c r="B39" s="8" t="s">
        <v>7</v>
      </c>
      <c r="C39" s="8" t="s">
        <v>14</v>
      </c>
      <c r="D39" s="22">
        <v>3.2439271619962149</v>
      </c>
      <c r="E39" s="22">
        <v>0.18252190231002458</v>
      </c>
      <c r="F39" s="22">
        <v>1.1019491686305889</v>
      </c>
      <c r="G39" s="22">
        <v>4.207579271062032E-2</v>
      </c>
      <c r="H39" s="22">
        <v>1.6040186059604566</v>
      </c>
      <c r="I39" s="22">
        <v>0.77872130327339451</v>
      </c>
      <c r="J39" s="21">
        <v>8.346515425172344E-3</v>
      </c>
      <c r="K39" s="21">
        <v>6.3695175118292049E-2</v>
      </c>
      <c r="L39" s="22">
        <v>0.55459397799479959</v>
      </c>
      <c r="M39" s="22">
        <v>0.34656249841247116</v>
      </c>
    </row>
    <row r="40" spans="1:13" s="33" customFormat="1" x14ac:dyDescent="0.25">
      <c r="A40" s="31"/>
      <c r="B40" s="86" t="s">
        <v>2</v>
      </c>
      <c r="C40" s="86" t="s">
        <v>3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</row>
    <row r="41" spans="1:13" x14ac:dyDescent="0.25">
      <c r="A41" s="8">
        <v>1</v>
      </c>
      <c r="B41" s="8" t="s">
        <v>16</v>
      </c>
      <c r="C41" s="8" t="s">
        <v>1005</v>
      </c>
      <c r="D41" s="22">
        <v>3.5</v>
      </c>
      <c r="E41" s="22">
        <v>0.13726906349868759</v>
      </c>
      <c r="F41" s="22">
        <v>1.0665281718221851</v>
      </c>
      <c r="G41" s="22">
        <v>3.6258476065219106E-2</v>
      </c>
      <c r="H41" s="22">
        <v>1.8287449851486703</v>
      </c>
      <c r="I41" s="22">
        <v>0.77915290845207463</v>
      </c>
      <c r="J41" s="21">
        <v>8.7929439069184146E-3</v>
      </c>
      <c r="K41" s="22">
        <v>9.0495222607721942E-2</v>
      </c>
      <c r="L41" s="22">
        <v>0.65705184286304141</v>
      </c>
      <c r="M41" s="22">
        <v>0.38544110189585945</v>
      </c>
    </row>
    <row r="42" spans="1:13" x14ac:dyDescent="0.25">
      <c r="A42" s="8">
        <f>+A41+1</f>
        <v>2</v>
      </c>
      <c r="B42" s="8" t="s">
        <v>16</v>
      </c>
      <c r="C42" s="8" t="s">
        <v>1010</v>
      </c>
      <c r="D42" s="22">
        <v>3.3494092203695294</v>
      </c>
      <c r="E42" s="22">
        <v>0.25765966365561038</v>
      </c>
      <c r="F42" s="22">
        <v>1.1343151582526259</v>
      </c>
      <c r="G42" s="22">
        <v>4.6837038502545975E-2</v>
      </c>
      <c r="H42" s="21">
        <v>0.9690151593453763</v>
      </c>
      <c r="I42" s="21">
        <v>0.88911665213999147</v>
      </c>
      <c r="J42" s="22">
        <v>1.2108554578155401E-2</v>
      </c>
      <c r="K42" s="21">
        <v>5.3901784541644064E-2</v>
      </c>
      <c r="L42" s="21">
        <v>0.18174260348896454</v>
      </c>
      <c r="M42" s="22">
        <v>0.20148491661522844</v>
      </c>
    </row>
    <row r="43" spans="1:13" x14ac:dyDescent="0.25">
      <c r="A43" s="8">
        <f t="shared" ref="A43:A53" si="1">+A42+1</f>
        <v>3</v>
      </c>
      <c r="B43" s="8" t="s">
        <v>16</v>
      </c>
      <c r="C43" s="8" t="s">
        <v>1053</v>
      </c>
      <c r="D43" s="22">
        <v>2.4758715356771583</v>
      </c>
      <c r="E43" s="22">
        <v>0.21870554446486581</v>
      </c>
      <c r="F43" s="22">
        <v>1.0887577886543252</v>
      </c>
      <c r="G43" s="22">
        <v>3.7140825575347654E-2</v>
      </c>
      <c r="H43" s="22">
        <v>1.4930210327715541</v>
      </c>
      <c r="I43" s="20">
        <v>0.96715467437792113</v>
      </c>
      <c r="J43" s="22">
        <v>1.3265581398123956E-2</v>
      </c>
      <c r="K43" s="21">
        <v>7.1169921243813009E-2</v>
      </c>
      <c r="L43" s="22">
        <v>0.26873778424810391</v>
      </c>
      <c r="M43" s="22">
        <v>0.22844066078962338</v>
      </c>
    </row>
    <row r="44" spans="1:13" x14ac:dyDescent="0.25">
      <c r="A44" s="8">
        <f t="shared" si="1"/>
        <v>4</v>
      </c>
      <c r="B44" s="8" t="s">
        <v>16</v>
      </c>
      <c r="C44" s="8" t="s">
        <v>18</v>
      </c>
      <c r="D44" s="22">
        <v>2.9615692665642857</v>
      </c>
      <c r="E44" s="22">
        <v>0.19032239802741574</v>
      </c>
      <c r="F44" s="22">
        <v>1.1019537590748747</v>
      </c>
      <c r="G44" s="22">
        <v>3.2437985921364036E-2</v>
      </c>
      <c r="H44" s="22">
        <v>1.8586904341223291</v>
      </c>
      <c r="I44" s="21">
        <v>0.81912197087324146</v>
      </c>
      <c r="J44" s="22">
        <v>1.3335203570485229E-2</v>
      </c>
      <c r="K44" s="21">
        <v>7.5820172909030537E-2</v>
      </c>
      <c r="L44" s="22">
        <v>0.19955670278657864</v>
      </c>
      <c r="M44" s="21">
        <v>0.13442535544521494</v>
      </c>
    </row>
    <row r="45" spans="1:13" x14ac:dyDescent="0.25">
      <c r="A45" s="8">
        <f t="shared" si="1"/>
        <v>5</v>
      </c>
      <c r="B45" s="8" t="s">
        <v>16</v>
      </c>
      <c r="C45" s="8" t="s">
        <v>20</v>
      </c>
      <c r="D45" s="21">
        <v>0.54337390511655037</v>
      </c>
      <c r="E45" s="22">
        <v>0.11601624253359487</v>
      </c>
      <c r="F45" s="22">
        <v>0.93741419233834045</v>
      </c>
      <c r="G45" s="22">
        <v>2.9385929529678004E-2</v>
      </c>
      <c r="H45" s="21">
        <v>1.0004229537526828</v>
      </c>
      <c r="I45" s="20">
        <v>1.1405969753752667</v>
      </c>
      <c r="J45" s="20">
        <v>1.1319461601933579E-3</v>
      </c>
      <c r="K45" s="21">
        <v>1.2159980416943671E-2</v>
      </c>
      <c r="L45" s="22">
        <v>0.48434384702271061</v>
      </c>
      <c r="M45" s="22">
        <v>0.19790921545977683</v>
      </c>
    </row>
    <row r="46" spans="1:13" x14ac:dyDescent="0.25">
      <c r="A46" s="8">
        <f t="shared" si="1"/>
        <v>6</v>
      </c>
      <c r="B46" s="8" t="s">
        <v>16</v>
      </c>
      <c r="C46" s="8" t="s">
        <v>21</v>
      </c>
      <c r="D46" s="22">
        <v>3.5</v>
      </c>
      <c r="E46" s="22">
        <v>0.17591891954100472</v>
      </c>
      <c r="F46" s="22">
        <v>1.1360837496087388</v>
      </c>
      <c r="G46" s="21">
        <v>7.2506338321083275E-2</v>
      </c>
      <c r="H46" s="22">
        <v>1.2076088291143254</v>
      </c>
      <c r="I46" s="20">
        <v>1.053611896638017</v>
      </c>
      <c r="J46" s="21">
        <v>5.6068685930306447E-3</v>
      </c>
      <c r="K46" s="21">
        <v>3.812133992424234E-2</v>
      </c>
      <c r="L46" s="22">
        <v>0.50181718407897069</v>
      </c>
      <c r="M46" s="22">
        <v>0.31223895943193575</v>
      </c>
    </row>
    <row r="47" spans="1:13" x14ac:dyDescent="0.25">
      <c r="A47" s="8">
        <f t="shared" si="1"/>
        <v>7</v>
      </c>
      <c r="B47" s="8" t="s">
        <v>16</v>
      </c>
      <c r="C47" s="8" t="s">
        <v>19</v>
      </c>
      <c r="D47" s="22">
        <v>3.5</v>
      </c>
      <c r="E47" s="22">
        <v>0.20054801627746308</v>
      </c>
      <c r="F47" s="22">
        <v>1.1362339141522588</v>
      </c>
      <c r="G47" s="20">
        <v>7.9724499981692717E-2</v>
      </c>
      <c r="H47" s="22">
        <v>1.2127266633529969</v>
      </c>
      <c r="I47" s="21">
        <v>0.83143646157429085</v>
      </c>
      <c r="J47" s="21">
        <v>7.1156396080407844E-3</v>
      </c>
      <c r="K47" s="21">
        <v>4.417535889584321E-2</v>
      </c>
      <c r="L47" s="22">
        <v>0.27052008664151195</v>
      </c>
      <c r="M47" s="22">
        <v>0.24206737556376454</v>
      </c>
    </row>
    <row r="48" spans="1:13" x14ac:dyDescent="0.25">
      <c r="A48" s="8">
        <f t="shared" si="1"/>
        <v>8</v>
      </c>
      <c r="B48" s="8" t="s">
        <v>22</v>
      </c>
      <c r="C48" s="8" t="s">
        <v>1007</v>
      </c>
      <c r="D48" s="22">
        <v>3.5</v>
      </c>
      <c r="E48" s="22">
        <v>0.19168959728051135</v>
      </c>
      <c r="F48" s="22">
        <v>1.1354981986587129</v>
      </c>
      <c r="G48" s="22">
        <v>1.5893785491883864E-2</v>
      </c>
      <c r="H48" s="22">
        <v>2.1318297626769533</v>
      </c>
      <c r="I48" s="21">
        <v>0.87181207039405451</v>
      </c>
      <c r="J48" s="21">
        <v>8.0015549376975213E-3</v>
      </c>
      <c r="K48" s="21">
        <v>5.123213741962078E-2</v>
      </c>
      <c r="L48" s="22">
        <v>0.45507714225494883</v>
      </c>
      <c r="M48" s="22">
        <v>0.35279372621867788</v>
      </c>
    </row>
    <row r="49" spans="1:13" x14ac:dyDescent="0.25">
      <c r="A49" s="8">
        <f t="shared" si="1"/>
        <v>9</v>
      </c>
      <c r="B49" s="8" t="s">
        <v>16</v>
      </c>
      <c r="C49" s="8" t="s">
        <v>1008</v>
      </c>
      <c r="D49" s="22">
        <v>3.3716253028934648</v>
      </c>
      <c r="E49" s="22">
        <v>0.21013728918455363</v>
      </c>
      <c r="F49" s="22">
        <v>1.1115956719429425</v>
      </c>
      <c r="G49" s="22">
        <v>1.6785680380495899E-2</v>
      </c>
      <c r="H49" s="22">
        <v>2.5787967332135864</v>
      </c>
      <c r="I49" s="21">
        <v>0.80842608209875844</v>
      </c>
      <c r="J49" s="22">
        <v>1.55375372678074E-2</v>
      </c>
      <c r="K49" s="22">
        <v>8.6618819149936743E-2</v>
      </c>
      <c r="L49" s="22">
        <v>0.2917058786390716</v>
      </c>
      <c r="M49" s="22">
        <v>0.22037621116048259</v>
      </c>
    </row>
    <row r="50" spans="1:13" ht="22.5" x14ac:dyDescent="0.25">
      <c r="A50" s="8">
        <f t="shared" si="1"/>
        <v>10</v>
      </c>
      <c r="B50" s="8" t="s">
        <v>16</v>
      </c>
      <c r="C50" s="8" t="s">
        <v>1006</v>
      </c>
      <c r="D50" s="22">
        <v>1.1663750029423301</v>
      </c>
      <c r="E50" s="22">
        <v>0.5</v>
      </c>
      <c r="F50" s="22">
        <v>1.0668868853249527</v>
      </c>
      <c r="G50" s="21">
        <v>5.5361409819343711E-2</v>
      </c>
      <c r="H50" s="22">
        <v>1.0987425687957348</v>
      </c>
      <c r="I50" s="20">
        <v>1.502185568058892</v>
      </c>
      <c r="J50" s="20">
        <v>7.7706158719463778E-5</v>
      </c>
      <c r="K50" s="20">
        <v>1.46579153702273E-4</v>
      </c>
      <c r="L50" s="22">
        <v>0.20047032369545956</v>
      </c>
      <c r="M50" s="22">
        <v>0.1998438621495213</v>
      </c>
    </row>
    <row r="51" spans="1:13" x14ac:dyDescent="0.25">
      <c r="A51" s="8">
        <f t="shared" si="1"/>
        <v>11</v>
      </c>
      <c r="B51" s="8" t="s">
        <v>16</v>
      </c>
      <c r="C51" s="8" t="s">
        <v>1009</v>
      </c>
      <c r="D51" s="22">
        <v>1.733731327486504</v>
      </c>
      <c r="E51" s="22">
        <v>0.19430728193459146</v>
      </c>
      <c r="F51" s="22">
        <v>1.0419545492577567</v>
      </c>
      <c r="G51" s="22">
        <v>4.2676768280612835E-2</v>
      </c>
      <c r="H51" s="22">
        <v>1.0591210312415498</v>
      </c>
      <c r="I51" s="20">
        <v>1.0636396553329808</v>
      </c>
      <c r="J51" s="21">
        <v>2.8333462925172409E-3</v>
      </c>
      <c r="K51" s="21">
        <v>1.8518014432701808E-2</v>
      </c>
      <c r="L51" s="22">
        <v>0.48454920822324182</v>
      </c>
      <c r="M51" s="22">
        <v>0.27365225526938902</v>
      </c>
    </row>
    <row r="52" spans="1:13" x14ac:dyDescent="0.25">
      <c r="A52" s="8">
        <f t="shared" si="1"/>
        <v>12</v>
      </c>
      <c r="B52" s="8" t="s">
        <v>16</v>
      </c>
      <c r="C52" s="8" t="s">
        <v>1011</v>
      </c>
      <c r="D52" s="22">
        <v>3.5</v>
      </c>
      <c r="E52" s="22">
        <v>0.26201423844786798</v>
      </c>
      <c r="F52" s="22">
        <v>1.173489105630835</v>
      </c>
      <c r="G52" s="20">
        <v>8.2669226945808388E-2</v>
      </c>
      <c r="H52" s="22">
        <v>1.1741078779260381</v>
      </c>
      <c r="I52" s="21">
        <v>0.88301646621137797</v>
      </c>
      <c r="J52" s="21">
        <v>6.7317079392672681E-3</v>
      </c>
      <c r="K52" s="21">
        <v>2.9844700111375428E-2</v>
      </c>
      <c r="L52" s="22">
        <v>0.20687105250651508</v>
      </c>
      <c r="M52" s="22">
        <v>0.30197827360699586</v>
      </c>
    </row>
    <row r="53" spans="1:13" x14ac:dyDescent="0.25">
      <c r="A53" s="8">
        <f t="shared" si="1"/>
        <v>13</v>
      </c>
      <c r="B53" s="8" t="s">
        <v>22</v>
      </c>
      <c r="C53" s="8" t="s">
        <v>1559</v>
      </c>
      <c r="D53" s="22">
        <v>2.5121180281342217</v>
      </c>
      <c r="E53" s="22">
        <v>0.38697112546370965</v>
      </c>
      <c r="F53" s="22">
        <v>1.0662751226482885</v>
      </c>
      <c r="G53" s="20">
        <v>0.11981681346150594</v>
      </c>
      <c r="H53" s="22">
        <v>1.0741259763324049</v>
      </c>
      <c r="I53" s="20">
        <v>1.142734785520725</v>
      </c>
      <c r="J53" s="20">
        <v>7.6846319556293492E-4</v>
      </c>
      <c r="K53" s="20">
        <v>3.2460512558966921E-3</v>
      </c>
      <c r="L53" s="22">
        <v>0.47800600925409148</v>
      </c>
      <c r="M53" s="22">
        <v>0.51854770892981361</v>
      </c>
    </row>
  </sheetData>
  <sortState xmlns:xlrd2="http://schemas.microsoft.com/office/spreadsheetml/2017/richdata2" ref="B41:M53">
    <sortCondition ref="C41:C53"/>
  </sortState>
  <mergeCells count="2">
    <mergeCell ref="A11:B11"/>
    <mergeCell ref="A7:C8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ABDE5-87D8-45E5-931F-294AB798479F}">
  <dimension ref="A2:I104"/>
  <sheetViews>
    <sheetView showGridLines="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5" t="s">
        <v>171</v>
      </c>
      <c r="B2" s="105"/>
      <c r="C2" s="105"/>
      <c r="D2" s="105"/>
    </row>
    <row r="23" spans="1:9" ht="15.75" x14ac:dyDescent="0.25">
      <c r="A23" s="104" t="s">
        <v>170</v>
      </c>
      <c r="B23" s="104"/>
      <c r="C23" s="104"/>
      <c r="D23" s="104"/>
      <c r="E23" s="104"/>
    </row>
    <row r="25" spans="1:9" ht="15" customHeight="1" x14ac:dyDescent="0.25">
      <c r="F25" s="106" t="s">
        <v>1461</v>
      </c>
      <c r="G25" s="106"/>
      <c r="H25" s="106"/>
    </row>
    <row r="26" spans="1:9" x14ac:dyDescent="0.25">
      <c r="A26" s="87" t="s">
        <v>125</v>
      </c>
      <c r="B26" s="87" t="s">
        <v>124</v>
      </c>
      <c r="C26" s="87" t="s">
        <v>552</v>
      </c>
      <c r="D26" s="87" t="s">
        <v>1379</v>
      </c>
      <c r="E26" s="87" t="s">
        <v>1564</v>
      </c>
      <c r="F26" s="87" t="s">
        <v>4</v>
      </c>
      <c r="G26" s="87" t="s">
        <v>5</v>
      </c>
      <c r="H26" s="87" t="s">
        <v>72</v>
      </c>
      <c r="I26" s="87" t="s">
        <v>6</v>
      </c>
    </row>
    <row r="27" spans="1:9" ht="22.5" x14ac:dyDescent="0.25">
      <c r="A27" s="8" t="s">
        <v>169</v>
      </c>
      <c r="B27" s="8" t="s">
        <v>168</v>
      </c>
      <c r="C27" s="13">
        <v>1518.0884076999998</v>
      </c>
      <c r="D27" s="13">
        <v>1519.5033615</v>
      </c>
      <c r="E27" s="13">
        <v>1563.4369717300001</v>
      </c>
      <c r="F27" s="13">
        <v>43.933610230000021</v>
      </c>
      <c r="G27" s="12">
        <v>2.8913137899629463E-2</v>
      </c>
      <c r="H27" s="12">
        <v>2.7366976551586625E-2</v>
      </c>
      <c r="I27" s="12">
        <v>0.12330776219367309</v>
      </c>
    </row>
    <row r="28" spans="1:9" ht="22.5" x14ac:dyDescent="0.25">
      <c r="A28" s="8" t="s">
        <v>167</v>
      </c>
      <c r="B28" s="8" t="s">
        <v>166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2">
        <v>0</v>
      </c>
    </row>
    <row r="29" spans="1:9" x14ac:dyDescent="0.25">
      <c r="A29" s="8" t="s">
        <v>165</v>
      </c>
      <c r="B29" s="8" t="s">
        <v>164</v>
      </c>
      <c r="C29" s="13">
        <v>1690.9788957599997</v>
      </c>
      <c r="D29" s="13">
        <v>1743.0115988200002</v>
      </c>
      <c r="E29" s="13">
        <v>1753.9259520700002</v>
      </c>
      <c r="F29" s="13">
        <v>10.91435325</v>
      </c>
      <c r="G29" s="12">
        <v>6.2617788988833453E-3</v>
      </c>
      <c r="H29" s="12">
        <v>-1.965834649906299E-3</v>
      </c>
      <c r="I29" s="12">
        <v>0.13833156571949659</v>
      </c>
    </row>
    <row r="30" spans="1:9" ht="22.5" x14ac:dyDescent="0.25">
      <c r="A30" s="8" t="s">
        <v>163</v>
      </c>
      <c r="B30" s="8" t="s">
        <v>162</v>
      </c>
      <c r="C30" s="13">
        <v>8032.3604579299954</v>
      </c>
      <c r="D30" s="13">
        <v>8207.1618850599971</v>
      </c>
      <c r="E30" s="13">
        <v>8387.1567572100012</v>
      </c>
      <c r="F30" s="13">
        <v>179.9948721500044</v>
      </c>
      <c r="G30" s="12">
        <v>2.1931439232076091E-2</v>
      </c>
      <c r="H30" s="12">
        <v>1.6524716098306639E-2</v>
      </c>
      <c r="I30" s="12">
        <v>0.66149230803639469</v>
      </c>
    </row>
    <row r="31" spans="1:9" ht="22.5" x14ac:dyDescent="0.25">
      <c r="A31" s="8" t="s">
        <v>161</v>
      </c>
      <c r="B31" s="8" t="s">
        <v>160</v>
      </c>
      <c r="C31" s="13">
        <v>292.60557129</v>
      </c>
      <c r="D31" s="13">
        <v>297.63609238000004</v>
      </c>
      <c r="E31" s="13">
        <v>298.52808199000009</v>
      </c>
      <c r="F31" s="13">
        <v>0.89198961000001431</v>
      </c>
      <c r="G31" s="12">
        <v>2.9969134551772942E-3</v>
      </c>
      <c r="H31" s="12">
        <v>1.0216254750728532E-2</v>
      </c>
      <c r="I31" s="12">
        <v>2.3544812108046636E-2</v>
      </c>
    </row>
    <row r="32" spans="1:9" ht="90" x14ac:dyDescent="0.25">
      <c r="A32" s="8" t="s">
        <v>159</v>
      </c>
      <c r="B32" s="8" t="s">
        <v>158</v>
      </c>
      <c r="C32" s="13">
        <v>45.191977299999998</v>
      </c>
      <c r="D32" s="13">
        <v>45.140840249999989</v>
      </c>
      <c r="E32" s="13">
        <v>45.635629099999996</v>
      </c>
      <c r="F32" s="13">
        <v>0.4947888500000015</v>
      </c>
      <c r="G32" s="12">
        <v>1.0961002215726403E-2</v>
      </c>
      <c r="H32" s="12">
        <v>2.0579358074621978E-2</v>
      </c>
      <c r="I32" s="12">
        <v>3.5992671290066363E-3</v>
      </c>
    </row>
    <row r="33" spans="1:9" ht="22.5" x14ac:dyDescent="0.25">
      <c r="A33" s="8" t="s">
        <v>157</v>
      </c>
      <c r="B33" s="8" t="s">
        <v>156</v>
      </c>
      <c r="C33" s="13">
        <v>233.74270255000008</v>
      </c>
      <c r="D33" s="13">
        <v>236.23883630000003</v>
      </c>
      <c r="E33" s="13">
        <v>238.88136089000005</v>
      </c>
      <c r="F33" s="13">
        <v>2.6425245900000034</v>
      </c>
      <c r="G33" s="12">
        <v>1.1185817841755104E-2</v>
      </c>
      <c r="H33" s="12">
        <v>1.7690035251601965E-3</v>
      </c>
      <c r="I33" s="12">
        <v>1.8840494739312114E-2</v>
      </c>
    </row>
    <row r="34" spans="1:9" x14ac:dyDescent="0.25">
      <c r="A34" s="8" t="s">
        <v>155</v>
      </c>
      <c r="B34" s="8" t="s">
        <v>154</v>
      </c>
      <c r="C34" s="13">
        <v>379.4242145999998</v>
      </c>
      <c r="D34" s="13">
        <v>384.04451895000005</v>
      </c>
      <c r="E34" s="13">
        <v>391.08558331</v>
      </c>
      <c r="F34" s="13">
        <v>7.0410643599999547</v>
      </c>
      <c r="G34" s="12">
        <v>1.8333979558543455E-2</v>
      </c>
      <c r="H34" s="12">
        <v>2.0490745945543374E-2</v>
      </c>
      <c r="I34" s="12">
        <v>3.0844791939902711E-2</v>
      </c>
    </row>
    <row r="35" spans="1:9" x14ac:dyDescent="0.25">
      <c r="A35" s="9" t="s">
        <v>153</v>
      </c>
      <c r="B35" s="9" t="s">
        <v>152</v>
      </c>
      <c r="C35" s="11">
        <v>12192.39222713</v>
      </c>
      <c r="D35" s="11">
        <v>12432.737133259996</v>
      </c>
      <c r="E35" s="11">
        <v>12679.144799290014</v>
      </c>
      <c r="F35" s="11">
        <v>246.40766603001785</v>
      </c>
      <c r="G35" s="10">
        <v>1.9819261308986362E-2</v>
      </c>
      <c r="H35" s="10">
        <v>1.4791311661328417E-2</v>
      </c>
    </row>
    <row r="99" spans="2:3" x14ac:dyDescent="0.25">
      <c r="B99" t="s">
        <v>216</v>
      </c>
      <c r="C99" t="s">
        <v>219</v>
      </c>
    </row>
    <row r="100" spans="2:3" x14ac:dyDescent="0.25">
      <c r="B100" s="81" t="s">
        <v>148</v>
      </c>
      <c r="C100" s="82">
        <f>I27</f>
        <v>0.12330776219367309</v>
      </c>
    </row>
    <row r="101" spans="2:3" x14ac:dyDescent="0.25">
      <c r="B101" s="48" t="s">
        <v>149</v>
      </c>
      <c r="C101" s="45">
        <f>I29</f>
        <v>0.13833156571949659</v>
      </c>
    </row>
    <row r="102" spans="2:3" x14ac:dyDescent="0.25">
      <c r="B102" s="48" t="s">
        <v>217</v>
      </c>
      <c r="C102" s="46">
        <f>I30</f>
        <v>0.66149230803639469</v>
      </c>
    </row>
    <row r="103" spans="2:3" x14ac:dyDescent="0.25">
      <c r="B103" s="50" t="s">
        <v>218</v>
      </c>
      <c r="C103" s="44">
        <f>I31</f>
        <v>2.3544812108046636E-2</v>
      </c>
    </row>
    <row r="104" spans="2:3" x14ac:dyDescent="0.25">
      <c r="B104" s="49" t="s">
        <v>221</v>
      </c>
      <c r="C104" s="44">
        <f>I28+I32+I33+I34</f>
        <v>5.328455380822146E-2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6EEFC-A0A8-48BC-AEC1-E679C52788D4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104" t="s">
        <v>223</v>
      </c>
      <c r="B2" s="104"/>
      <c r="C2" s="104"/>
      <c r="D2" s="104"/>
    </row>
    <row r="4" spans="1:8" x14ac:dyDescent="0.25">
      <c r="A4" s="14"/>
      <c r="B4" s="14"/>
      <c r="C4" s="14"/>
      <c r="D4" s="14"/>
      <c r="E4" s="14"/>
      <c r="F4" s="14"/>
      <c r="G4" s="14"/>
      <c r="H4" s="14"/>
    </row>
    <row r="5" spans="1:8" x14ac:dyDescent="0.25">
      <c r="A5" s="14"/>
      <c r="B5" s="14"/>
      <c r="C5" s="14"/>
      <c r="D5" s="14"/>
      <c r="E5" s="14"/>
      <c r="F5" s="14"/>
      <c r="G5" s="14"/>
      <c r="H5" s="14"/>
    </row>
    <row r="6" spans="1:8" x14ac:dyDescent="0.25">
      <c r="A6" s="14"/>
      <c r="B6" s="14"/>
      <c r="C6" s="14"/>
      <c r="D6" s="14"/>
      <c r="E6" s="14"/>
      <c r="F6" s="14"/>
      <c r="G6" s="14"/>
      <c r="H6" s="14"/>
    </row>
    <row r="7" spans="1:8" x14ac:dyDescent="0.25">
      <c r="A7" s="14"/>
      <c r="B7" s="14"/>
      <c r="C7" s="14"/>
      <c r="D7" s="14"/>
      <c r="E7" s="14"/>
      <c r="F7" s="14"/>
      <c r="G7" s="14"/>
      <c r="H7" s="14"/>
    </row>
    <row r="8" spans="1:8" x14ac:dyDescent="0.25">
      <c r="A8" s="14"/>
      <c r="B8" s="14"/>
      <c r="C8" s="14"/>
      <c r="D8" s="14"/>
      <c r="E8" s="14"/>
      <c r="F8" s="14"/>
      <c r="G8" s="14"/>
      <c r="H8" s="14"/>
    </row>
    <row r="9" spans="1:8" x14ac:dyDescent="0.25">
      <c r="A9" s="14"/>
      <c r="B9" s="14"/>
      <c r="C9" s="14"/>
      <c r="D9" s="14"/>
      <c r="E9" s="14"/>
      <c r="F9" s="14"/>
      <c r="G9" s="14"/>
      <c r="H9" s="14"/>
    </row>
    <row r="10" spans="1:8" x14ac:dyDescent="0.25">
      <c r="A10" s="14"/>
      <c r="B10" s="14"/>
      <c r="C10" s="14"/>
      <c r="D10" s="14"/>
      <c r="E10" s="14"/>
      <c r="F10" s="14"/>
      <c r="G10" s="14"/>
      <c r="H10" s="14"/>
    </row>
    <row r="11" spans="1:8" x14ac:dyDescent="0.25">
      <c r="A11" s="14"/>
      <c r="B11" s="14"/>
      <c r="C11" s="14"/>
      <c r="D11" s="14"/>
      <c r="E11" s="14"/>
      <c r="F11" s="14"/>
      <c r="G11" s="14"/>
      <c r="H11" s="14"/>
    </row>
    <row r="12" spans="1:8" x14ac:dyDescent="0.25">
      <c r="A12" s="14"/>
      <c r="B12" s="14"/>
      <c r="C12" s="14"/>
      <c r="D12" s="14"/>
      <c r="E12" s="14"/>
      <c r="F12" s="14"/>
      <c r="G12" s="14"/>
      <c r="H12" s="14"/>
    </row>
    <row r="13" spans="1:8" x14ac:dyDescent="0.25">
      <c r="A13" s="14"/>
      <c r="B13" s="14"/>
      <c r="C13" s="14"/>
      <c r="D13" s="14"/>
      <c r="E13" s="14"/>
      <c r="F13" s="14"/>
      <c r="G13" s="14"/>
      <c r="H13" s="14"/>
    </row>
    <row r="14" spans="1:8" x14ac:dyDescent="0.25">
      <c r="A14" s="14"/>
      <c r="B14" s="14"/>
      <c r="C14" s="14"/>
      <c r="D14" s="14"/>
      <c r="E14" s="14"/>
      <c r="F14" s="14"/>
      <c r="G14" s="14"/>
      <c r="H14" s="14"/>
    </row>
    <row r="15" spans="1:8" x14ac:dyDescent="0.25">
      <c r="A15" s="14"/>
      <c r="B15" s="14"/>
      <c r="C15" s="14"/>
      <c r="D15" s="14"/>
      <c r="E15" s="14"/>
      <c r="F15" s="14"/>
      <c r="G15" s="14"/>
      <c r="H15" s="14"/>
    </row>
    <row r="16" spans="1:8" x14ac:dyDescent="0.25">
      <c r="A16" s="14"/>
      <c r="B16" s="14"/>
      <c r="C16" s="14"/>
      <c r="D16" s="14"/>
      <c r="E16" s="14"/>
      <c r="F16" s="14"/>
      <c r="G16" s="14"/>
      <c r="H16" s="14"/>
    </row>
    <row r="17" spans="1:9" x14ac:dyDescent="0.25">
      <c r="A17" s="14"/>
      <c r="B17" s="14"/>
      <c r="C17" s="14"/>
      <c r="D17" s="14"/>
      <c r="E17" s="14"/>
      <c r="F17" s="14"/>
      <c r="G17" s="14"/>
      <c r="H17" s="14"/>
    </row>
    <row r="18" spans="1:9" x14ac:dyDescent="0.25">
      <c r="A18" s="14"/>
      <c r="B18" s="14"/>
      <c r="C18" s="14"/>
      <c r="D18" s="14"/>
      <c r="E18" s="14"/>
      <c r="F18" s="14"/>
      <c r="G18" s="14"/>
      <c r="H18" s="14"/>
    </row>
    <row r="22" spans="1:9" ht="15.75" x14ac:dyDescent="0.25">
      <c r="A22" s="104" t="s">
        <v>49</v>
      </c>
      <c r="B22" s="104"/>
      <c r="C22" s="104"/>
      <c r="D22" s="104"/>
      <c r="E22" s="104"/>
    </row>
    <row r="23" spans="1:9" ht="15.75" thickBot="1" x14ac:dyDescent="0.3">
      <c r="A23" s="51" t="s">
        <v>220</v>
      </c>
    </row>
    <row r="24" spans="1:9" ht="15.75" customHeight="1" thickBot="1" x14ac:dyDescent="0.3">
      <c r="G24" s="102" t="s">
        <v>1461</v>
      </c>
      <c r="H24" s="103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44621</v>
      </c>
      <c r="E25" s="2">
        <v>44652</v>
      </c>
      <c r="F25" s="2">
        <v>44682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3">
        <v>1</v>
      </c>
      <c r="B26" s="120" t="s">
        <v>7</v>
      </c>
      <c r="C26" s="77" t="s">
        <v>990</v>
      </c>
      <c r="D26" s="3" t="s">
        <v>553</v>
      </c>
      <c r="E26" s="3" t="s">
        <v>1013</v>
      </c>
      <c r="F26" s="3" t="s">
        <v>1565</v>
      </c>
      <c r="G26" s="3" t="s">
        <v>1566</v>
      </c>
      <c r="H26" s="57">
        <v>0.18102318730862915</v>
      </c>
      <c r="I26" s="3" t="s">
        <v>1567</v>
      </c>
    </row>
    <row r="27" spans="1:9" ht="15.75" thickBot="1" x14ac:dyDescent="0.3">
      <c r="A27" s="4">
        <v>2</v>
      </c>
      <c r="B27" s="121" t="s">
        <v>7</v>
      </c>
      <c r="C27" s="78" t="s">
        <v>991</v>
      </c>
      <c r="D27" s="4" t="s">
        <v>557</v>
      </c>
      <c r="E27" s="4" t="s">
        <v>1015</v>
      </c>
      <c r="F27" s="4" t="s">
        <v>1568</v>
      </c>
      <c r="G27" s="4" t="s">
        <v>1569</v>
      </c>
      <c r="H27" s="58">
        <v>7.4369926924433033E-2</v>
      </c>
      <c r="I27" s="4" t="s">
        <v>1453</v>
      </c>
    </row>
    <row r="28" spans="1:9" ht="15.75" thickBot="1" x14ac:dyDescent="0.3">
      <c r="A28" s="3">
        <v>3</v>
      </c>
      <c r="B28" s="120" t="s">
        <v>7</v>
      </c>
      <c r="C28" s="77" t="s">
        <v>8</v>
      </c>
      <c r="D28" s="3" t="s">
        <v>554</v>
      </c>
      <c r="E28" s="3" t="s">
        <v>1016</v>
      </c>
      <c r="F28" s="3" t="s">
        <v>1570</v>
      </c>
      <c r="G28" s="3" t="s">
        <v>1571</v>
      </c>
      <c r="H28" s="65">
        <v>-3.2669721371679141E-3</v>
      </c>
      <c r="I28" s="3" t="s">
        <v>1572</v>
      </c>
    </row>
    <row r="29" spans="1:9" ht="15.75" thickBot="1" x14ac:dyDescent="0.3">
      <c r="A29" s="4">
        <v>4</v>
      </c>
      <c r="B29" s="121" t="s">
        <v>7</v>
      </c>
      <c r="C29" s="78" t="s">
        <v>993</v>
      </c>
      <c r="D29" s="4" t="s">
        <v>556</v>
      </c>
      <c r="E29" s="4" t="s">
        <v>1017</v>
      </c>
      <c r="F29" s="4" t="s">
        <v>1573</v>
      </c>
      <c r="G29" s="4" t="s">
        <v>1574</v>
      </c>
      <c r="H29" s="58">
        <v>8.4044074084762745E-3</v>
      </c>
      <c r="I29" s="4" t="s">
        <v>1575</v>
      </c>
    </row>
    <row r="30" spans="1:9" ht="15.75" thickBot="1" x14ac:dyDescent="0.3">
      <c r="A30" s="3">
        <v>5</v>
      </c>
      <c r="B30" s="120" t="s">
        <v>7</v>
      </c>
      <c r="C30" s="80" t="s">
        <v>992</v>
      </c>
      <c r="D30" s="3" t="s">
        <v>555</v>
      </c>
      <c r="E30" s="3" t="s">
        <v>1019</v>
      </c>
      <c r="F30" s="3" t="s">
        <v>1576</v>
      </c>
      <c r="G30" s="3" t="s">
        <v>1577</v>
      </c>
      <c r="H30" s="64">
        <v>-0.10109532334726021</v>
      </c>
      <c r="I30" s="3" t="s">
        <v>1578</v>
      </c>
    </row>
    <row r="31" spans="1:9" ht="15.75" thickBot="1" x14ac:dyDescent="0.3">
      <c r="A31" s="4">
        <v>6</v>
      </c>
      <c r="B31" s="121" t="s">
        <v>7</v>
      </c>
      <c r="C31" s="78" t="s">
        <v>9</v>
      </c>
      <c r="D31" s="4" t="s">
        <v>560</v>
      </c>
      <c r="E31" s="4" t="s">
        <v>1020</v>
      </c>
      <c r="F31" s="4" t="s">
        <v>1579</v>
      </c>
      <c r="G31" s="4" t="s">
        <v>1218</v>
      </c>
      <c r="H31" s="58">
        <v>2.1222828578636239E-2</v>
      </c>
      <c r="I31" s="4" t="s">
        <v>1580</v>
      </c>
    </row>
    <row r="32" spans="1:9" ht="15.75" thickBot="1" x14ac:dyDescent="0.3">
      <c r="A32" s="3">
        <v>7</v>
      </c>
      <c r="B32" s="120" t="s">
        <v>7</v>
      </c>
      <c r="C32" s="77" t="s">
        <v>12</v>
      </c>
      <c r="D32" s="3" t="s">
        <v>561</v>
      </c>
      <c r="E32" s="3" t="s">
        <v>1023</v>
      </c>
      <c r="F32" s="3" t="s">
        <v>1581</v>
      </c>
      <c r="G32" s="3" t="s">
        <v>446</v>
      </c>
      <c r="H32" s="57">
        <v>3.006444179397133E-2</v>
      </c>
      <c r="I32" s="3" t="s">
        <v>721</v>
      </c>
    </row>
    <row r="33" spans="1:9" ht="15.75" thickBot="1" x14ac:dyDescent="0.3">
      <c r="A33" s="4">
        <v>8</v>
      </c>
      <c r="B33" s="121" t="s">
        <v>7</v>
      </c>
      <c r="C33" s="78" t="s">
        <v>994</v>
      </c>
      <c r="D33" s="4" t="s">
        <v>559</v>
      </c>
      <c r="E33" s="4" t="s">
        <v>1024</v>
      </c>
      <c r="F33" s="4" t="s">
        <v>1582</v>
      </c>
      <c r="G33" s="4" t="s">
        <v>1583</v>
      </c>
      <c r="H33" s="58">
        <v>2.4894845572050794E-2</v>
      </c>
      <c r="I33" s="4" t="s">
        <v>486</v>
      </c>
    </row>
    <row r="34" spans="1:9" ht="15.75" thickBot="1" x14ac:dyDescent="0.3">
      <c r="A34" s="3">
        <v>9</v>
      </c>
      <c r="B34" s="120" t="s">
        <v>7</v>
      </c>
      <c r="C34" s="77" t="s">
        <v>10</v>
      </c>
      <c r="D34" s="3" t="s">
        <v>562</v>
      </c>
      <c r="E34" s="3" t="s">
        <v>1025</v>
      </c>
      <c r="F34" s="3" t="s">
        <v>1584</v>
      </c>
      <c r="G34" s="3" t="s">
        <v>464</v>
      </c>
      <c r="H34" s="57">
        <v>1.5945370898870406E-2</v>
      </c>
      <c r="I34" s="3" t="s">
        <v>1385</v>
      </c>
    </row>
    <row r="35" spans="1:9" ht="15.75" thickBot="1" x14ac:dyDescent="0.3">
      <c r="A35" s="4">
        <v>10</v>
      </c>
      <c r="B35" s="121" t="s">
        <v>7</v>
      </c>
      <c r="C35" s="78" t="s">
        <v>997</v>
      </c>
      <c r="D35" s="4" t="s">
        <v>558</v>
      </c>
      <c r="E35" s="4" t="s">
        <v>854</v>
      </c>
      <c r="F35" s="4" t="s">
        <v>1585</v>
      </c>
      <c r="G35" s="4" t="s">
        <v>1586</v>
      </c>
      <c r="H35" s="66">
        <v>-2.5283664511475415E-2</v>
      </c>
      <c r="I35" s="4" t="s">
        <v>912</v>
      </c>
    </row>
    <row r="36" spans="1:9" ht="15.75" thickBot="1" x14ac:dyDescent="0.3">
      <c r="A36" s="3">
        <v>11</v>
      </c>
      <c r="B36" s="120" t="s">
        <v>7</v>
      </c>
      <c r="C36" s="77" t="s">
        <v>38</v>
      </c>
      <c r="D36" s="3" t="s">
        <v>563</v>
      </c>
      <c r="E36" s="3" t="s">
        <v>544</v>
      </c>
      <c r="F36" s="3" t="s">
        <v>1587</v>
      </c>
      <c r="G36" s="3" t="s">
        <v>1588</v>
      </c>
      <c r="H36" s="57">
        <v>9.7357122953580302E-2</v>
      </c>
      <c r="I36" s="3" t="s">
        <v>680</v>
      </c>
    </row>
    <row r="37" spans="1:9" ht="15.75" thickBot="1" x14ac:dyDescent="0.3">
      <c r="A37" s="4">
        <v>12</v>
      </c>
      <c r="B37" s="121" t="s">
        <v>7</v>
      </c>
      <c r="C37" s="79" t="s">
        <v>996</v>
      </c>
      <c r="D37" s="4" t="s">
        <v>565</v>
      </c>
      <c r="E37" s="4" t="s">
        <v>1026</v>
      </c>
      <c r="F37" s="4" t="s">
        <v>1589</v>
      </c>
      <c r="G37" s="4" t="s">
        <v>1590</v>
      </c>
      <c r="H37" s="58">
        <v>1.6169497570009642E-2</v>
      </c>
      <c r="I37" s="4" t="s">
        <v>1591</v>
      </c>
    </row>
    <row r="38" spans="1:9" ht="23.25" thickBot="1" x14ac:dyDescent="0.3">
      <c r="A38" s="3">
        <v>13</v>
      </c>
      <c r="B38" s="120" t="s">
        <v>7</v>
      </c>
      <c r="C38" s="77" t="s">
        <v>998</v>
      </c>
      <c r="D38" s="3" t="s">
        <v>569</v>
      </c>
      <c r="E38" s="3" t="s">
        <v>1029</v>
      </c>
      <c r="F38" s="3" t="s">
        <v>1592</v>
      </c>
      <c r="G38" s="3" t="s">
        <v>1593</v>
      </c>
      <c r="H38" s="57">
        <v>3.2815524003948549E-2</v>
      </c>
      <c r="I38" s="3" t="s">
        <v>1104</v>
      </c>
    </row>
    <row r="39" spans="1:9" ht="15.75" thickBot="1" x14ac:dyDescent="0.3">
      <c r="A39" s="4">
        <v>14</v>
      </c>
      <c r="B39" s="121" t="s">
        <v>7</v>
      </c>
      <c r="C39" s="78" t="s">
        <v>999</v>
      </c>
      <c r="D39" s="4" t="s">
        <v>564</v>
      </c>
      <c r="E39" s="4" t="s">
        <v>1028</v>
      </c>
      <c r="F39" s="4" t="s">
        <v>568</v>
      </c>
      <c r="G39" s="4" t="s">
        <v>1594</v>
      </c>
      <c r="H39" s="66">
        <v>-3.7421414998963183E-2</v>
      </c>
      <c r="I39" s="4" t="s">
        <v>1595</v>
      </c>
    </row>
    <row r="40" spans="1:9" ht="15.75" thickBot="1" x14ac:dyDescent="0.3">
      <c r="A40" s="3">
        <v>15</v>
      </c>
      <c r="B40" s="120" t="s">
        <v>7</v>
      </c>
      <c r="C40" s="77" t="s">
        <v>13</v>
      </c>
      <c r="D40" s="3" t="s">
        <v>566</v>
      </c>
      <c r="E40" s="3" t="s">
        <v>1032</v>
      </c>
      <c r="F40" s="3" t="s">
        <v>1596</v>
      </c>
      <c r="G40" s="3" t="s">
        <v>898</v>
      </c>
      <c r="H40" s="57">
        <v>3.5124786410115544E-2</v>
      </c>
      <c r="I40" s="3" t="s">
        <v>1382</v>
      </c>
    </row>
    <row r="41" spans="1:9" ht="15.75" thickBot="1" x14ac:dyDescent="0.3">
      <c r="A41" s="4">
        <v>16</v>
      </c>
      <c r="B41" s="121" t="s">
        <v>7</v>
      </c>
      <c r="C41" s="78" t="s">
        <v>11</v>
      </c>
      <c r="D41" s="4" t="s">
        <v>568</v>
      </c>
      <c r="E41" s="4" t="s">
        <v>1030</v>
      </c>
      <c r="F41" s="4" t="s">
        <v>478</v>
      </c>
      <c r="G41" s="4" t="s">
        <v>1597</v>
      </c>
      <c r="H41" s="66">
        <v>-4.8420256310404836E-2</v>
      </c>
      <c r="I41" s="4" t="s">
        <v>416</v>
      </c>
    </row>
    <row r="42" spans="1:9" ht="15.75" thickBot="1" x14ac:dyDescent="0.3">
      <c r="A42" s="3">
        <v>17</v>
      </c>
      <c r="B42" s="120" t="s">
        <v>7</v>
      </c>
      <c r="C42" s="77" t="s">
        <v>1000</v>
      </c>
      <c r="D42" s="3" t="s">
        <v>570</v>
      </c>
      <c r="E42" s="3" t="s">
        <v>1033</v>
      </c>
      <c r="F42" s="3" t="s">
        <v>1598</v>
      </c>
      <c r="G42" s="3" t="s">
        <v>712</v>
      </c>
      <c r="H42" s="57">
        <v>7.0716763208542753E-3</v>
      </c>
      <c r="I42" s="3" t="s">
        <v>1599</v>
      </c>
    </row>
    <row r="43" spans="1:9" ht="15.75" thickBot="1" x14ac:dyDescent="0.3">
      <c r="A43" s="4">
        <v>18</v>
      </c>
      <c r="B43" s="121" t="s">
        <v>7</v>
      </c>
      <c r="C43" s="78" t="s">
        <v>995</v>
      </c>
      <c r="D43" s="4" t="s">
        <v>571</v>
      </c>
      <c r="E43" s="4" t="s">
        <v>1034</v>
      </c>
      <c r="F43" s="4" t="s">
        <v>1600</v>
      </c>
      <c r="G43" s="4" t="s">
        <v>1601</v>
      </c>
      <c r="H43" s="66">
        <v>-2.2997011827930604E-2</v>
      </c>
      <c r="I43" s="4" t="s">
        <v>1602</v>
      </c>
    </row>
    <row r="44" spans="1:9" ht="15.75" thickBot="1" x14ac:dyDescent="0.3">
      <c r="A44" s="3">
        <v>19</v>
      </c>
      <c r="B44" s="120" t="s">
        <v>7</v>
      </c>
      <c r="C44" s="77" t="s">
        <v>14</v>
      </c>
      <c r="D44" s="3" t="s">
        <v>572</v>
      </c>
      <c r="E44" s="3" t="s">
        <v>485</v>
      </c>
      <c r="F44" s="3" t="s">
        <v>1603</v>
      </c>
      <c r="G44" s="3" t="s">
        <v>1604</v>
      </c>
      <c r="H44" s="57">
        <v>5.5576685673791697E-2</v>
      </c>
      <c r="I44" s="3" t="s">
        <v>1605</v>
      </c>
    </row>
    <row r="45" spans="1:9" ht="15.75" thickBot="1" x14ac:dyDescent="0.3">
      <c r="A45" s="4">
        <v>20</v>
      </c>
      <c r="B45" s="121" t="s">
        <v>7</v>
      </c>
      <c r="C45" s="78" t="s">
        <v>1001</v>
      </c>
      <c r="D45" s="4" t="s">
        <v>1036</v>
      </c>
      <c r="E45" s="4" t="s">
        <v>1037</v>
      </c>
      <c r="F45" s="4" t="s">
        <v>1606</v>
      </c>
      <c r="G45" s="4" t="s">
        <v>1607</v>
      </c>
      <c r="H45" s="58">
        <v>1.9004676765658708E-2</v>
      </c>
      <c r="I45" s="4" t="s">
        <v>598</v>
      </c>
    </row>
    <row r="46" spans="1:9" ht="15.75" thickBot="1" x14ac:dyDescent="0.3">
      <c r="A46" s="3">
        <v>21</v>
      </c>
      <c r="B46" s="120" t="s">
        <v>7</v>
      </c>
      <c r="C46" s="77" t="s">
        <v>1051</v>
      </c>
      <c r="D46" s="3" t="s">
        <v>573</v>
      </c>
      <c r="E46" s="3" t="s">
        <v>920</v>
      </c>
      <c r="F46" s="3" t="s">
        <v>1608</v>
      </c>
      <c r="G46" s="3" t="s">
        <v>1609</v>
      </c>
      <c r="H46" s="64">
        <v>-7.0643635575807398E-2</v>
      </c>
      <c r="I46" s="3" t="s">
        <v>1079</v>
      </c>
    </row>
    <row r="47" spans="1:9" ht="15.75" thickBot="1" x14ac:dyDescent="0.3">
      <c r="A47" s="4">
        <v>22</v>
      </c>
      <c r="B47" s="121" t="s">
        <v>7</v>
      </c>
      <c r="C47" s="78" t="s">
        <v>1002</v>
      </c>
      <c r="D47" s="4" t="s">
        <v>575</v>
      </c>
      <c r="E47" s="4" t="s">
        <v>1039</v>
      </c>
      <c r="F47" s="4" t="s">
        <v>1610</v>
      </c>
      <c r="G47" s="4" t="s">
        <v>353</v>
      </c>
      <c r="H47" s="58">
        <v>1.3106790023749265E-2</v>
      </c>
      <c r="I47" s="4" t="s">
        <v>1611</v>
      </c>
    </row>
    <row r="48" spans="1:9" ht="15.75" thickBot="1" x14ac:dyDescent="0.3">
      <c r="A48" s="3">
        <v>23</v>
      </c>
      <c r="B48" s="120" t="s">
        <v>7</v>
      </c>
      <c r="C48" s="77" t="s">
        <v>1052</v>
      </c>
      <c r="D48" s="3" t="s">
        <v>576</v>
      </c>
      <c r="E48" s="3" t="s">
        <v>1040</v>
      </c>
      <c r="F48" s="3" t="s">
        <v>1612</v>
      </c>
      <c r="G48" s="3" t="s">
        <v>1613</v>
      </c>
      <c r="H48" s="64">
        <v>-5.5460033819131629E-2</v>
      </c>
      <c r="I48" s="3" t="s">
        <v>285</v>
      </c>
    </row>
    <row r="49" spans="1:9" ht="15.75" thickBot="1" x14ac:dyDescent="0.3">
      <c r="A49" s="4">
        <v>24</v>
      </c>
      <c r="B49" s="121" t="s">
        <v>7</v>
      </c>
      <c r="C49" s="79" t="s">
        <v>1003</v>
      </c>
      <c r="D49" s="4" t="s">
        <v>579</v>
      </c>
      <c r="E49" s="4" t="s">
        <v>1042</v>
      </c>
      <c r="F49" s="4" t="s">
        <v>1614</v>
      </c>
      <c r="G49" s="4" t="s">
        <v>1615</v>
      </c>
      <c r="H49" s="58">
        <v>9.4507582526196302E-2</v>
      </c>
      <c r="I49" s="4" t="s">
        <v>287</v>
      </c>
    </row>
    <row r="50" spans="1:9" ht="23.25" thickBot="1" x14ac:dyDescent="0.3">
      <c r="A50" s="3">
        <v>25</v>
      </c>
      <c r="B50" s="120" t="s">
        <v>7</v>
      </c>
      <c r="C50" s="77" t="s">
        <v>1004</v>
      </c>
      <c r="D50" s="3" t="s">
        <v>580</v>
      </c>
      <c r="E50" s="3" t="s">
        <v>1043</v>
      </c>
      <c r="F50" s="3" t="s">
        <v>874</v>
      </c>
      <c r="G50" s="3" t="s">
        <v>1616</v>
      </c>
      <c r="H50" s="57">
        <v>0.10755380051258921</v>
      </c>
      <c r="I50" s="3" t="s">
        <v>300</v>
      </c>
    </row>
    <row r="51" spans="1:9" ht="15.75" thickBot="1" x14ac:dyDescent="0.3">
      <c r="A51" s="4">
        <v>26</v>
      </c>
      <c r="B51" s="121" t="s">
        <v>16</v>
      </c>
      <c r="C51" s="78" t="s">
        <v>1053</v>
      </c>
      <c r="D51" s="4" t="s">
        <v>581</v>
      </c>
      <c r="E51" s="4" t="s">
        <v>395</v>
      </c>
      <c r="F51" s="4" t="s">
        <v>395</v>
      </c>
      <c r="G51" s="4" t="s">
        <v>278</v>
      </c>
      <c r="H51" s="60">
        <v>1.7909531800180489E-4</v>
      </c>
      <c r="I51" s="4" t="s">
        <v>386</v>
      </c>
    </row>
    <row r="52" spans="1:9" ht="15.75" thickBot="1" x14ac:dyDescent="0.3">
      <c r="A52" s="3">
        <v>27</v>
      </c>
      <c r="B52" s="120" t="s">
        <v>7</v>
      </c>
      <c r="C52" s="77" t="s">
        <v>15</v>
      </c>
      <c r="D52" s="3" t="s">
        <v>577</v>
      </c>
      <c r="E52" s="3" t="s">
        <v>1041</v>
      </c>
      <c r="F52" s="3" t="s">
        <v>1444</v>
      </c>
      <c r="G52" s="3" t="s">
        <v>1617</v>
      </c>
      <c r="H52" s="64">
        <v>-5.2042687243621558E-2</v>
      </c>
      <c r="I52" s="3" t="s">
        <v>352</v>
      </c>
    </row>
    <row r="53" spans="1:9" ht="15.75" thickBot="1" x14ac:dyDescent="0.3">
      <c r="A53" s="4">
        <v>28</v>
      </c>
      <c r="B53" s="121" t="s">
        <v>16</v>
      </c>
      <c r="C53" s="78" t="s">
        <v>19</v>
      </c>
      <c r="D53" s="4" t="s">
        <v>583</v>
      </c>
      <c r="E53" s="4" t="s">
        <v>1044</v>
      </c>
      <c r="F53" s="4" t="s">
        <v>1618</v>
      </c>
      <c r="G53" s="4" t="s">
        <v>1619</v>
      </c>
      <c r="H53" s="58">
        <v>0.1130522230102248</v>
      </c>
      <c r="I53" s="4" t="s">
        <v>290</v>
      </c>
    </row>
    <row r="54" spans="1:9" ht="15.75" thickBot="1" x14ac:dyDescent="0.3">
      <c r="A54" s="3">
        <v>29</v>
      </c>
      <c r="B54" s="120" t="s">
        <v>16</v>
      </c>
      <c r="C54" s="80" t="s">
        <v>1005</v>
      </c>
      <c r="D54" s="3" t="s">
        <v>582</v>
      </c>
      <c r="E54" s="3" t="s">
        <v>639</v>
      </c>
      <c r="F54" s="3" t="s">
        <v>1620</v>
      </c>
      <c r="G54" s="3" t="s">
        <v>1621</v>
      </c>
      <c r="H54" s="57">
        <v>6.6607101975692001E-2</v>
      </c>
      <c r="I54" s="3" t="s">
        <v>1330</v>
      </c>
    </row>
    <row r="55" spans="1:9" ht="15.75" thickBot="1" x14ac:dyDescent="0.3">
      <c r="A55" s="4">
        <v>30</v>
      </c>
      <c r="B55" s="121" t="s">
        <v>7</v>
      </c>
      <c r="C55" s="78" t="s">
        <v>17</v>
      </c>
      <c r="D55" s="4" t="s">
        <v>488</v>
      </c>
      <c r="E55" s="4" t="s">
        <v>1045</v>
      </c>
      <c r="F55" s="4" t="s">
        <v>1622</v>
      </c>
      <c r="G55" s="4" t="s">
        <v>1451</v>
      </c>
      <c r="H55" s="58">
        <v>0.1072751701349927</v>
      </c>
      <c r="I55" s="4" t="s">
        <v>1501</v>
      </c>
    </row>
    <row r="56" spans="1:9" ht="15.75" thickBot="1" x14ac:dyDescent="0.3">
      <c r="A56" s="3">
        <v>31</v>
      </c>
      <c r="B56" s="120" t="s">
        <v>16</v>
      </c>
      <c r="C56" s="77" t="s">
        <v>20</v>
      </c>
      <c r="D56" s="3" t="s">
        <v>586</v>
      </c>
      <c r="E56" s="3" t="s">
        <v>368</v>
      </c>
      <c r="F56" s="3" t="s">
        <v>1623</v>
      </c>
      <c r="G56" s="3" t="s">
        <v>353</v>
      </c>
      <c r="H56" s="57">
        <v>3.2676444294125147E-2</v>
      </c>
      <c r="I56" s="3" t="s">
        <v>323</v>
      </c>
    </row>
    <row r="57" spans="1:9" ht="15.75" thickBot="1" x14ac:dyDescent="0.3">
      <c r="A57" s="4">
        <v>32</v>
      </c>
      <c r="B57" s="121" t="s">
        <v>16</v>
      </c>
      <c r="C57" s="78" t="s">
        <v>18</v>
      </c>
      <c r="D57" s="4" t="s">
        <v>585</v>
      </c>
      <c r="E57" s="4" t="s">
        <v>1047</v>
      </c>
      <c r="F57" s="4" t="s">
        <v>1624</v>
      </c>
      <c r="G57" s="4" t="s">
        <v>1625</v>
      </c>
      <c r="H57" s="66">
        <v>-0.25796252070849962</v>
      </c>
      <c r="I57" s="4" t="s">
        <v>293</v>
      </c>
    </row>
    <row r="58" spans="1:9" ht="15.75" thickBot="1" x14ac:dyDescent="0.3">
      <c r="A58" s="3">
        <v>33</v>
      </c>
      <c r="B58" s="120" t="s">
        <v>16</v>
      </c>
      <c r="C58" s="77" t="s">
        <v>1007</v>
      </c>
      <c r="D58" s="3" t="s">
        <v>587</v>
      </c>
      <c r="E58" s="3" t="s">
        <v>489</v>
      </c>
      <c r="F58" s="3" t="s">
        <v>459</v>
      </c>
      <c r="G58" s="3" t="s">
        <v>322</v>
      </c>
      <c r="H58" s="57">
        <v>3.0851962886206095E-2</v>
      </c>
      <c r="I58" s="3" t="s">
        <v>325</v>
      </c>
    </row>
    <row r="59" spans="1:9" ht="15.75" thickBot="1" x14ac:dyDescent="0.3">
      <c r="A59" s="4">
        <v>34</v>
      </c>
      <c r="B59" s="121" t="s">
        <v>16</v>
      </c>
      <c r="C59" s="78" t="s">
        <v>1008</v>
      </c>
      <c r="D59" s="4" t="s">
        <v>588</v>
      </c>
      <c r="E59" s="4" t="s">
        <v>1627</v>
      </c>
      <c r="F59" s="4" t="s">
        <v>1628</v>
      </c>
      <c r="G59" s="4" t="s">
        <v>461</v>
      </c>
      <c r="H59" s="58">
        <v>9.911036880799691E-2</v>
      </c>
      <c r="I59" s="4" t="s">
        <v>307</v>
      </c>
    </row>
    <row r="60" spans="1:9" ht="15.75" thickBot="1" x14ac:dyDescent="0.3">
      <c r="A60" s="3">
        <v>35</v>
      </c>
      <c r="B60" s="120" t="s">
        <v>16</v>
      </c>
      <c r="C60" s="77" t="s">
        <v>21</v>
      </c>
      <c r="D60" s="3" t="s">
        <v>591</v>
      </c>
      <c r="E60" s="3" t="s">
        <v>400</v>
      </c>
      <c r="F60" s="3" t="s">
        <v>1629</v>
      </c>
      <c r="G60" s="3" t="s">
        <v>1619</v>
      </c>
      <c r="H60" s="57">
        <v>0.25247132527735272</v>
      </c>
      <c r="I60" s="3" t="s">
        <v>307</v>
      </c>
    </row>
    <row r="61" spans="1:9" ht="15.75" thickBot="1" x14ac:dyDescent="0.3">
      <c r="A61" s="4">
        <v>36</v>
      </c>
      <c r="B61" s="121" t="s">
        <v>16</v>
      </c>
      <c r="C61" s="78" t="s">
        <v>1009</v>
      </c>
      <c r="D61" s="4" t="s">
        <v>590</v>
      </c>
      <c r="E61" s="4" t="s">
        <v>391</v>
      </c>
      <c r="F61" s="4" t="s">
        <v>1630</v>
      </c>
      <c r="G61" s="4" t="s">
        <v>278</v>
      </c>
      <c r="H61" s="67">
        <v>-1.2223745461817123E-3</v>
      </c>
      <c r="I61" s="4" t="s">
        <v>309</v>
      </c>
    </row>
    <row r="62" spans="1:9" ht="15.75" thickBot="1" x14ac:dyDescent="0.3">
      <c r="A62" s="3">
        <v>37</v>
      </c>
      <c r="B62" s="120" t="s">
        <v>22</v>
      </c>
      <c r="C62" s="77" t="s">
        <v>1012</v>
      </c>
      <c r="D62" s="3" t="s">
        <v>589</v>
      </c>
      <c r="E62" s="3" t="s">
        <v>420</v>
      </c>
      <c r="F62" s="3" t="s">
        <v>1413</v>
      </c>
      <c r="G62" s="3" t="s">
        <v>1277</v>
      </c>
      <c r="H62" s="64">
        <v>-0.12470479781416099</v>
      </c>
      <c r="I62" s="3" t="s">
        <v>296</v>
      </c>
    </row>
    <row r="63" spans="1:9" ht="23.25" thickBot="1" x14ac:dyDescent="0.3">
      <c r="A63" s="4">
        <v>38</v>
      </c>
      <c r="B63" s="121" t="s">
        <v>16</v>
      </c>
      <c r="C63" s="78" t="s">
        <v>1006</v>
      </c>
      <c r="D63" s="4" t="s">
        <v>592</v>
      </c>
      <c r="E63" s="4" t="s">
        <v>1048</v>
      </c>
      <c r="F63" s="4" t="s">
        <v>1631</v>
      </c>
      <c r="G63" s="4" t="s">
        <v>1283</v>
      </c>
      <c r="H63" s="58">
        <v>9.7832848207820219E-2</v>
      </c>
      <c r="I63" s="4" t="s">
        <v>313</v>
      </c>
    </row>
    <row r="64" spans="1:9" ht="15.75" thickBot="1" x14ac:dyDescent="0.3">
      <c r="A64" s="3">
        <v>39</v>
      </c>
      <c r="B64" s="120" t="s">
        <v>16</v>
      </c>
      <c r="C64" s="77" t="s">
        <v>1010</v>
      </c>
      <c r="D64" s="3" t="s">
        <v>421</v>
      </c>
      <c r="E64" s="3" t="s">
        <v>903</v>
      </c>
      <c r="F64" s="3" t="s">
        <v>1632</v>
      </c>
      <c r="G64" s="3" t="s">
        <v>1633</v>
      </c>
      <c r="H64" s="57">
        <v>0.37213127851599631</v>
      </c>
      <c r="I64" s="3" t="s">
        <v>317</v>
      </c>
    </row>
    <row r="65" spans="1:9" ht="15.75" thickBot="1" x14ac:dyDescent="0.3">
      <c r="A65" s="4">
        <v>40</v>
      </c>
      <c r="B65" s="121" t="s">
        <v>16</v>
      </c>
      <c r="C65" s="78" t="s">
        <v>1011</v>
      </c>
      <c r="D65" s="4" t="s">
        <v>593</v>
      </c>
      <c r="E65" s="4" t="s">
        <v>1049</v>
      </c>
      <c r="F65" s="4" t="s">
        <v>302</v>
      </c>
      <c r="G65" s="4" t="s">
        <v>1634</v>
      </c>
      <c r="H65" s="66">
        <v>-2.618904015008509E-2</v>
      </c>
      <c r="I65" s="4" t="s">
        <v>298</v>
      </c>
    </row>
    <row r="66" spans="1:9" ht="15.75" thickBot="1" x14ac:dyDescent="0.3">
      <c r="A66" s="62"/>
      <c r="B66" s="63"/>
      <c r="C66" s="122" t="s">
        <v>23</v>
      </c>
      <c r="D66" s="61" t="s">
        <v>1050</v>
      </c>
      <c r="E66" s="61" t="s">
        <v>1635</v>
      </c>
      <c r="F66" s="61" t="s">
        <v>1636</v>
      </c>
      <c r="G66" s="61" t="s">
        <v>1637</v>
      </c>
      <c r="H66" s="72">
        <v>2.8913137899629463E-2</v>
      </c>
    </row>
  </sheetData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195C-A3C8-4423-A051-592277C0A0AE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104" t="s">
        <v>224</v>
      </c>
      <c r="B2" s="104"/>
      <c r="C2" s="104"/>
      <c r="D2" s="104"/>
    </row>
    <row r="4" spans="1:8" x14ac:dyDescent="0.25">
      <c r="A4" s="14"/>
      <c r="B4" s="14"/>
      <c r="C4" s="14"/>
      <c r="D4" s="14"/>
      <c r="E4" s="14"/>
      <c r="F4" s="14"/>
      <c r="G4" s="14"/>
      <c r="H4" s="14"/>
    </row>
    <row r="5" spans="1:8" x14ac:dyDescent="0.25">
      <c r="A5" s="14"/>
      <c r="B5" s="14"/>
      <c r="C5" s="14"/>
      <c r="D5" s="14"/>
      <c r="E5" s="14"/>
      <c r="F5" s="14"/>
      <c r="G5" s="14"/>
      <c r="H5" s="14"/>
    </row>
    <row r="6" spans="1:8" x14ac:dyDescent="0.25">
      <c r="A6" s="14"/>
      <c r="B6" s="14"/>
      <c r="C6" s="14"/>
      <c r="D6" s="14"/>
      <c r="E6" s="14"/>
      <c r="F6" s="14"/>
      <c r="G6" s="14"/>
      <c r="H6" s="14"/>
    </row>
    <row r="7" spans="1:8" x14ac:dyDescent="0.25">
      <c r="A7" s="14"/>
      <c r="B7" s="14"/>
      <c r="C7" s="14"/>
      <c r="D7" s="14"/>
      <c r="E7" s="14"/>
      <c r="F7" s="14"/>
      <c r="G7" s="14"/>
      <c r="H7" s="14"/>
    </row>
    <row r="8" spans="1:8" x14ac:dyDescent="0.25">
      <c r="A8" s="14"/>
      <c r="B8" s="14"/>
      <c r="C8" s="14"/>
      <c r="D8" s="14"/>
      <c r="E8" s="14"/>
      <c r="F8" s="14"/>
      <c r="G8" s="14"/>
      <c r="H8" s="14"/>
    </row>
    <row r="9" spans="1:8" x14ac:dyDescent="0.25">
      <c r="A9" s="14"/>
      <c r="B9" s="14"/>
      <c r="C9" s="14"/>
      <c r="D9" s="14"/>
      <c r="E9" s="14"/>
      <c r="F9" s="14"/>
      <c r="G9" s="14"/>
      <c r="H9" s="14"/>
    </row>
    <row r="10" spans="1:8" x14ac:dyDescent="0.25">
      <c r="A10" s="14"/>
      <c r="B10" s="14"/>
      <c r="C10" s="14"/>
      <c r="D10" s="14"/>
      <c r="E10" s="14"/>
      <c r="F10" s="14"/>
      <c r="G10" s="14"/>
      <c r="H10" s="14"/>
    </row>
    <row r="11" spans="1:8" x14ac:dyDescent="0.25">
      <c r="A11" s="14"/>
      <c r="B11" s="14"/>
      <c r="C11" s="14"/>
      <c r="D11" s="14"/>
      <c r="E11" s="14"/>
      <c r="F11" s="14"/>
      <c r="G11" s="14"/>
      <c r="H11" s="14"/>
    </row>
    <row r="12" spans="1:8" x14ac:dyDescent="0.25">
      <c r="A12" s="14"/>
      <c r="B12" s="14"/>
      <c r="C12" s="14"/>
      <c r="D12" s="14"/>
      <c r="E12" s="14"/>
      <c r="F12" s="14"/>
      <c r="G12" s="14"/>
      <c r="H12" s="14"/>
    </row>
    <row r="13" spans="1:8" x14ac:dyDescent="0.25">
      <c r="A13" s="14"/>
      <c r="B13" s="14"/>
      <c r="C13" s="14"/>
      <c r="D13" s="14"/>
      <c r="E13" s="14"/>
      <c r="F13" s="14"/>
      <c r="G13" s="14"/>
      <c r="H13" s="14"/>
    </row>
    <row r="14" spans="1:8" x14ac:dyDescent="0.25">
      <c r="A14" s="14"/>
      <c r="B14" s="14"/>
      <c r="C14" s="14"/>
      <c r="D14" s="14"/>
      <c r="E14" s="14"/>
      <c r="F14" s="14"/>
      <c r="G14" s="14"/>
      <c r="H14" s="14"/>
    </row>
    <row r="15" spans="1:8" x14ac:dyDescent="0.25">
      <c r="A15" s="14"/>
      <c r="B15" s="14"/>
      <c r="C15" s="14"/>
      <c r="D15" s="14"/>
      <c r="E15" s="14"/>
      <c r="F15" s="14"/>
      <c r="G15" s="14"/>
      <c r="H15" s="14"/>
    </row>
    <row r="16" spans="1:8" x14ac:dyDescent="0.25">
      <c r="A16" s="14"/>
      <c r="B16" s="14"/>
      <c r="C16" s="14"/>
      <c r="D16" s="14"/>
      <c r="E16" s="14"/>
      <c r="F16" s="14"/>
      <c r="G16" s="14"/>
      <c r="H16" s="14"/>
    </row>
    <row r="17" spans="1:9" x14ac:dyDescent="0.25">
      <c r="A17" s="14"/>
      <c r="B17" s="14"/>
      <c r="C17" s="14"/>
      <c r="D17" s="14"/>
      <c r="E17" s="14"/>
      <c r="F17" s="14"/>
      <c r="G17" s="14"/>
      <c r="H17" s="14"/>
    </row>
    <row r="18" spans="1:9" x14ac:dyDescent="0.25">
      <c r="A18" s="14"/>
      <c r="B18" s="14"/>
      <c r="C18" s="14"/>
      <c r="D18" s="14"/>
      <c r="E18" s="14"/>
      <c r="F18" s="14"/>
      <c r="G18" s="14"/>
      <c r="H18" s="14"/>
    </row>
    <row r="22" spans="1:9" ht="15.75" x14ac:dyDescent="0.25">
      <c r="A22" s="104" t="s">
        <v>50</v>
      </c>
      <c r="B22" s="104"/>
      <c r="C22" s="104"/>
      <c r="D22" s="104"/>
      <c r="E22" s="104"/>
    </row>
    <row r="23" spans="1:9" ht="15.75" thickBot="1" x14ac:dyDescent="0.3">
      <c r="A23" s="51" t="s">
        <v>220</v>
      </c>
    </row>
    <row r="24" spans="1:9" ht="15.75" customHeight="1" thickBot="1" x14ac:dyDescent="0.3">
      <c r="G24" s="102" t="s">
        <v>1461</v>
      </c>
      <c r="H24" s="103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44621</v>
      </c>
      <c r="E25" s="2">
        <v>44652</v>
      </c>
      <c r="F25" s="2">
        <v>44682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3">
        <v>1</v>
      </c>
      <c r="B26" s="120" t="s">
        <v>7</v>
      </c>
      <c r="C26" s="77" t="s">
        <v>8</v>
      </c>
      <c r="D26" s="3" t="s">
        <v>594</v>
      </c>
      <c r="E26" s="3" t="s">
        <v>1054</v>
      </c>
      <c r="F26" s="3" t="s">
        <v>1638</v>
      </c>
      <c r="G26" s="3" t="s">
        <v>1639</v>
      </c>
      <c r="H26" s="64">
        <v>-5.3708148684363438E-2</v>
      </c>
      <c r="I26" s="3" t="s">
        <v>1640</v>
      </c>
    </row>
    <row r="27" spans="1:9" ht="15.75" thickBot="1" x14ac:dyDescent="0.3">
      <c r="A27" s="4">
        <v>2</v>
      </c>
      <c r="B27" s="121" t="s">
        <v>7</v>
      </c>
      <c r="C27" s="79" t="s">
        <v>992</v>
      </c>
      <c r="D27" s="4" t="s">
        <v>595</v>
      </c>
      <c r="E27" s="4" t="s">
        <v>1055</v>
      </c>
      <c r="F27" s="4" t="s">
        <v>1641</v>
      </c>
      <c r="G27" s="4" t="s">
        <v>399</v>
      </c>
      <c r="H27" s="58">
        <v>2.6731464367733253E-2</v>
      </c>
      <c r="I27" s="4" t="s">
        <v>1643</v>
      </c>
    </row>
    <row r="28" spans="1:9" ht="23.25" thickBot="1" x14ac:dyDescent="0.3">
      <c r="A28" s="3">
        <v>3</v>
      </c>
      <c r="B28" s="120" t="s">
        <v>7</v>
      </c>
      <c r="C28" s="77" t="s">
        <v>1702</v>
      </c>
      <c r="D28" s="3" t="s">
        <v>596</v>
      </c>
      <c r="E28" s="3" t="s">
        <v>1056</v>
      </c>
      <c r="F28" s="3" t="s">
        <v>1644</v>
      </c>
      <c r="G28" s="3" t="s">
        <v>1645</v>
      </c>
      <c r="H28" s="57">
        <v>5.3567620673517419E-2</v>
      </c>
      <c r="I28" s="3" t="s">
        <v>1646</v>
      </c>
    </row>
    <row r="29" spans="1:9" ht="15.75" thickBot="1" x14ac:dyDescent="0.3">
      <c r="A29" s="4">
        <v>4</v>
      </c>
      <c r="B29" s="121" t="s">
        <v>7</v>
      </c>
      <c r="C29" s="78" t="s">
        <v>10</v>
      </c>
      <c r="D29" s="4" t="s">
        <v>600</v>
      </c>
      <c r="E29" s="4" t="s">
        <v>1057</v>
      </c>
      <c r="F29" s="4" t="s">
        <v>1647</v>
      </c>
      <c r="G29" s="4" t="s">
        <v>1358</v>
      </c>
      <c r="H29" s="58">
        <v>5.7021344187789006E-3</v>
      </c>
      <c r="I29" s="4" t="s">
        <v>1018</v>
      </c>
    </row>
    <row r="30" spans="1:9" ht="15.75" thickBot="1" x14ac:dyDescent="0.3">
      <c r="A30" s="3">
        <v>5</v>
      </c>
      <c r="B30" s="120" t="s">
        <v>7</v>
      </c>
      <c r="C30" s="77" t="s">
        <v>9</v>
      </c>
      <c r="D30" s="3" t="s">
        <v>599</v>
      </c>
      <c r="E30" s="3" t="s">
        <v>1058</v>
      </c>
      <c r="F30" s="3" t="s">
        <v>1648</v>
      </c>
      <c r="G30" s="3" t="s">
        <v>1649</v>
      </c>
      <c r="H30" s="64">
        <v>-2.5804631643802145E-2</v>
      </c>
      <c r="I30" s="3" t="s">
        <v>1650</v>
      </c>
    </row>
    <row r="31" spans="1:9" ht="15.75" thickBot="1" x14ac:dyDescent="0.3">
      <c r="A31" s="4">
        <v>6</v>
      </c>
      <c r="B31" s="121" t="s">
        <v>7</v>
      </c>
      <c r="C31" s="78" t="s">
        <v>993</v>
      </c>
      <c r="D31" s="4" t="s">
        <v>601</v>
      </c>
      <c r="E31" s="4" t="s">
        <v>1059</v>
      </c>
      <c r="F31" s="4" t="s">
        <v>1651</v>
      </c>
      <c r="G31" s="4" t="s">
        <v>761</v>
      </c>
      <c r="H31" s="67">
        <v>-2.1653759944896067E-3</v>
      </c>
      <c r="I31" s="4" t="s">
        <v>502</v>
      </c>
    </row>
    <row r="32" spans="1:9" ht="15.75" thickBot="1" x14ac:dyDescent="0.3">
      <c r="A32" s="3">
        <v>7</v>
      </c>
      <c r="B32" s="120" t="s">
        <v>7</v>
      </c>
      <c r="C32" s="77" t="s">
        <v>995</v>
      </c>
      <c r="D32" s="3" t="s">
        <v>603</v>
      </c>
      <c r="E32" s="3" t="s">
        <v>1060</v>
      </c>
      <c r="F32" s="3" t="s">
        <v>1652</v>
      </c>
      <c r="G32" s="3" t="s">
        <v>1653</v>
      </c>
      <c r="H32" s="57">
        <v>7.0875947013079406E-3</v>
      </c>
      <c r="I32" s="3" t="s">
        <v>1426</v>
      </c>
    </row>
    <row r="33" spans="1:9" ht="15.75" thickBot="1" x14ac:dyDescent="0.3">
      <c r="A33" s="4">
        <v>8</v>
      </c>
      <c r="B33" s="121" t="s">
        <v>7</v>
      </c>
      <c r="C33" s="78" t="s">
        <v>38</v>
      </c>
      <c r="D33" s="4" t="s">
        <v>602</v>
      </c>
      <c r="E33" s="4" t="s">
        <v>1061</v>
      </c>
      <c r="F33" s="4" t="s">
        <v>1654</v>
      </c>
      <c r="G33" s="4" t="s">
        <v>1655</v>
      </c>
      <c r="H33" s="66">
        <v>-0.10713420737565296</v>
      </c>
      <c r="I33" s="4" t="s">
        <v>1656</v>
      </c>
    </row>
    <row r="34" spans="1:9" ht="15.75" thickBot="1" x14ac:dyDescent="0.3">
      <c r="A34" s="3">
        <v>9</v>
      </c>
      <c r="B34" s="120" t="s">
        <v>7</v>
      </c>
      <c r="C34" s="77" t="s">
        <v>990</v>
      </c>
      <c r="D34" s="3" t="s">
        <v>608</v>
      </c>
      <c r="E34" s="3" t="s">
        <v>1066</v>
      </c>
      <c r="F34" s="3" t="s">
        <v>1657</v>
      </c>
      <c r="G34" s="3" t="s">
        <v>1658</v>
      </c>
      <c r="H34" s="57">
        <v>0.22831793051662833</v>
      </c>
      <c r="I34" s="3" t="s">
        <v>1659</v>
      </c>
    </row>
    <row r="35" spans="1:9" ht="15.75" thickBot="1" x14ac:dyDescent="0.3">
      <c r="A35" s="4">
        <v>10</v>
      </c>
      <c r="B35" s="121" t="s">
        <v>7</v>
      </c>
      <c r="C35" s="78" t="s">
        <v>12</v>
      </c>
      <c r="D35" s="4" t="s">
        <v>604</v>
      </c>
      <c r="E35" s="4" t="s">
        <v>1063</v>
      </c>
      <c r="F35" s="4" t="s">
        <v>1660</v>
      </c>
      <c r="G35" s="4" t="s">
        <v>365</v>
      </c>
      <c r="H35" s="60">
        <v>1.5034053557642392E-3</v>
      </c>
      <c r="I35" s="4" t="s">
        <v>1661</v>
      </c>
    </row>
    <row r="36" spans="1:9" ht="15.75" thickBot="1" x14ac:dyDescent="0.3">
      <c r="A36" s="3">
        <v>11</v>
      </c>
      <c r="B36" s="120" t="s">
        <v>7</v>
      </c>
      <c r="C36" s="77" t="s">
        <v>11</v>
      </c>
      <c r="D36" s="3" t="s">
        <v>605</v>
      </c>
      <c r="E36" s="3" t="s">
        <v>1064</v>
      </c>
      <c r="F36" s="3" t="s">
        <v>1662</v>
      </c>
      <c r="G36" s="3" t="s">
        <v>1663</v>
      </c>
      <c r="H36" s="57">
        <v>1.2120064972262458E-2</v>
      </c>
      <c r="I36" s="3" t="s">
        <v>271</v>
      </c>
    </row>
    <row r="37" spans="1:9" ht="15.75" thickBot="1" x14ac:dyDescent="0.3">
      <c r="A37" s="4">
        <v>12</v>
      </c>
      <c r="B37" s="121" t="s">
        <v>7</v>
      </c>
      <c r="C37" s="78" t="s">
        <v>999</v>
      </c>
      <c r="D37" s="4" t="s">
        <v>607</v>
      </c>
      <c r="E37" s="4" t="s">
        <v>901</v>
      </c>
      <c r="F37" s="4" t="s">
        <v>1664</v>
      </c>
      <c r="G37" s="4" t="s">
        <v>1665</v>
      </c>
      <c r="H37" s="58">
        <v>1.2350807887261174E-2</v>
      </c>
      <c r="I37" s="4" t="s">
        <v>1666</v>
      </c>
    </row>
    <row r="38" spans="1:9" ht="15.75" thickBot="1" x14ac:dyDescent="0.3">
      <c r="A38" s="3">
        <v>13</v>
      </c>
      <c r="B38" s="120" t="s">
        <v>7</v>
      </c>
      <c r="C38" s="77" t="s">
        <v>13</v>
      </c>
      <c r="D38" s="3" t="s">
        <v>609</v>
      </c>
      <c r="E38" s="3" t="s">
        <v>1067</v>
      </c>
      <c r="F38" s="3" t="s">
        <v>1667</v>
      </c>
      <c r="G38" s="3" t="s">
        <v>837</v>
      </c>
      <c r="H38" s="59">
        <v>4.9478467483439897E-3</v>
      </c>
      <c r="I38" s="3" t="s">
        <v>442</v>
      </c>
    </row>
    <row r="39" spans="1:9" ht="15.75" thickBot="1" x14ac:dyDescent="0.3">
      <c r="A39" s="4">
        <v>14</v>
      </c>
      <c r="B39" s="121" t="s">
        <v>7</v>
      </c>
      <c r="C39" s="79" t="s">
        <v>996</v>
      </c>
      <c r="D39" s="4" t="s">
        <v>610</v>
      </c>
      <c r="E39" s="4" t="s">
        <v>1069</v>
      </c>
      <c r="F39" s="4" t="s">
        <v>1668</v>
      </c>
      <c r="G39" s="4" t="s">
        <v>1669</v>
      </c>
      <c r="H39" s="58">
        <v>7.9032473509663789E-2</v>
      </c>
      <c r="I39" s="4" t="s">
        <v>1626</v>
      </c>
    </row>
    <row r="40" spans="1:9" ht="15.75" thickBot="1" x14ac:dyDescent="0.3">
      <c r="A40" s="3">
        <v>15</v>
      </c>
      <c r="B40" s="120" t="s">
        <v>7</v>
      </c>
      <c r="C40" s="77" t="s">
        <v>14</v>
      </c>
      <c r="D40" s="3" t="s">
        <v>490</v>
      </c>
      <c r="E40" s="3" t="s">
        <v>1068</v>
      </c>
      <c r="F40" s="3" t="s">
        <v>1670</v>
      </c>
      <c r="G40" s="3" t="s">
        <v>1671</v>
      </c>
      <c r="H40" s="64">
        <v>-1.5882679486723963E-2</v>
      </c>
      <c r="I40" s="3" t="s">
        <v>1672</v>
      </c>
    </row>
    <row r="41" spans="1:9" ht="15.75" thickBot="1" x14ac:dyDescent="0.3">
      <c r="A41" s="4">
        <v>16</v>
      </c>
      <c r="B41" s="121" t="s">
        <v>7</v>
      </c>
      <c r="C41" s="78" t="s">
        <v>1051</v>
      </c>
      <c r="D41" s="4" t="s">
        <v>358</v>
      </c>
      <c r="E41" s="4" t="s">
        <v>1071</v>
      </c>
      <c r="F41" s="4" t="s">
        <v>1673</v>
      </c>
      <c r="G41" s="4" t="s">
        <v>1123</v>
      </c>
      <c r="H41" s="58">
        <v>2.7573158820320142E-2</v>
      </c>
      <c r="I41" s="4" t="s">
        <v>1674</v>
      </c>
    </row>
    <row r="42" spans="1:9" ht="15.75" thickBot="1" x14ac:dyDescent="0.3">
      <c r="A42" s="3">
        <v>17</v>
      </c>
      <c r="B42" s="120" t="s">
        <v>7</v>
      </c>
      <c r="C42" s="77" t="s">
        <v>1000</v>
      </c>
      <c r="D42" s="3" t="s">
        <v>611</v>
      </c>
      <c r="E42" s="3" t="s">
        <v>1073</v>
      </c>
      <c r="F42" s="3" t="s">
        <v>1675</v>
      </c>
      <c r="G42" s="3" t="s">
        <v>1180</v>
      </c>
      <c r="H42" s="57">
        <v>2.2874436246891137E-2</v>
      </c>
      <c r="I42" s="3" t="s">
        <v>1676</v>
      </c>
    </row>
    <row r="43" spans="1:9" ht="15.75" thickBot="1" x14ac:dyDescent="0.3">
      <c r="A43" s="4">
        <v>18</v>
      </c>
      <c r="B43" s="121" t="s">
        <v>7</v>
      </c>
      <c r="C43" s="78" t="s">
        <v>994</v>
      </c>
      <c r="D43" s="4" t="s">
        <v>612</v>
      </c>
      <c r="E43" s="4" t="s">
        <v>1074</v>
      </c>
      <c r="F43" s="4" t="s">
        <v>1677</v>
      </c>
      <c r="G43" s="4" t="s">
        <v>1678</v>
      </c>
      <c r="H43" s="58">
        <v>4.7691837002988922E-2</v>
      </c>
      <c r="I43" s="4" t="s">
        <v>443</v>
      </c>
    </row>
    <row r="44" spans="1:9" ht="15.75" thickBot="1" x14ac:dyDescent="0.3">
      <c r="A44" s="3">
        <v>19</v>
      </c>
      <c r="B44" s="120" t="s">
        <v>7</v>
      </c>
      <c r="C44" s="77" t="s">
        <v>997</v>
      </c>
      <c r="D44" s="3" t="s">
        <v>616</v>
      </c>
      <c r="E44" s="3" t="s">
        <v>1075</v>
      </c>
      <c r="F44" s="3" t="s">
        <v>1679</v>
      </c>
      <c r="G44" s="3" t="s">
        <v>1241</v>
      </c>
      <c r="H44" s="57">
        <v>3.2732561385539261E-2</v>
      </c>
      <c r="I44" s="3" t="s">
        <v>1680</v>
      </c>
    </row>
    <row r="45" spans="1:9" ht="23.25" thickBot="1" x14ac:dyDescent="0.3">
      <c r="A45" s="4">
        <v>20</v>
      </c>
      <c r="B45" s="121" t="s">
        <v>7</v>
      </c>
      <c r="C45" s="78" t="s">
        <v>998</v>
      </c>
      <c r="D45" s="4" t="s">
        <v>613</v>
      </c>
      <c r="E45" s="4" t="s">
        <v>1077</v>
      </c>
      <c r="F45" s="4" t="s">
        <v>1681</v>
      </c>
      <c r="G45" s="4" t="s">
        <v>1089</v>
      </c>
      <c r="H45" s="66">
        <v>-4.5541548710805818E-2</v>
      </c>
      <c r="I45" s="4" t="s">
        <v>741</v>
      </c>
    </row>
    <row r="46" spans="1:9" ht="15.75" thickBot="1" x14ac:dyDescent="0.3">
      <c r="A46" s="3">
        <v>21</v>
      </c>
      <c r="B46" s="120" t="s">
        <v>7</v>
      </c>
      <c r="C46" s="77" t="s">
        <v>1002</v>
      </c>
      <c r="D46" s="3" t="s">
        <v>614</v>
      </c>
      <c r="E46" s="3" t="s">
        <v>1078</v>
      </c>
      <c r="F46" s="3" t="s">
        <v>1682</v>
      </c>
      <c r="G46" s="3" t="s">
        <v>1332</v>
      </c>
      <c r="H46" s="57">
        <v>2.8589776764247683E-2</v>
      </c>
      <c r="I46" s="3" t="s">
        <v>1683</v>
      </c>
    </row>
    <row r="47" spans="1:9" ht="15.75" thickBot="1" x14ac:dyDescent="0.3">
      <c r="A47" s="4">
        <v>22</v>
      </c>
      <c r="B47" s="121" t="s">
        <v>16</v>
      </c>
      <c r="C47" s="79" t="s">
        <v>1005</v>
      </c>
      <c r="D47" s="4" t="s">
        <v>615</v>
      </c>
      <c r="E47" s="4" t="s">
        <v>1080</v>
      </c>
      <c r="F47" s="4" t="s">
        <v>1684</v>
      </c>
      <c r="G47" s="4" t="s">
        <v>346</v>
      </c>
      <c r="H47" s="60">
        <v>3.6573766255937952E-4</v>
      </c>
      <c r="I47" s="4" t="s">
        <v>1081</v>
      </c>
    </row>
    <row r="48" spans="1:9" ht="15.75" thickBot="1" x14ac:dyDescent="0.3">
      <c r="A48" s="3">
        <v>23</v>
      </c>
      <c r="B48" s="120" t="s">
        <v>7</v>
      </c>
      <c r="C48" s="77" t="s">
        <v>15</v>
      </c>
      <c r="D48" s="3" t="s">
        <v>417</v>
      </c>
      <c r="E48" s="3" t="s">
        <v>417</v>
      </c>
      <c r="F48" s="3" t="s">
        <v>417</v>
      </c>
      <c r="G48" s="3" t="s">
        <v>278</v>
      </c>
      <c r="H48" s="73">
        <v>0</v>
      </c>
      <c r="I48" s="3" t="s">
        <v>333</v>
      </c>
    </row>
    <row r="49" spans="1:9" ht="15.75" thickBot="1" x14ac:dyDescent="0.3">
      <c r="A49" s="4">
        <v>24</v>
      </c>
      <c r="B49" s="121" t="s">
        <v>7</v>
      </c>
      <c r="C49" s="78" t="s">
        <v>1001</v>
      </c>
      <c r="D49" s="4" t="s">
        <v>1082</v>
      </c>
      <c r="E49" s="4" t="s">
        <v>1083</v>
      </c>
      <c r="F49" s="4" t="s">
        <v>1685</v>
      </c>
      <c r="G49" s="4" t="s">
        <v>278</v>
      </c>
      <c r="H49" s="60">
        <v>1.4784191004231314E-4</v>
      </c>
      <c r="I49" s="4" t="s">
        <v>341</v>
      </c>
    </row>
    <row r="50" spans="1:9" ht="15.75" thickBot="1" x14ac:dyDescent="0.3">
      <c r="A50" s="3">
        <v>25</v>
      </c>
      <c r="B50" s="120" t="s">
        <v>16</v>
      </c>
      <c r="C50" s="77" t="s">
        <v>1007</v>
      </c>
      <c r="D50" s="3" t="s">
        <v>619</v>
      </c>
      <c r="E50" s="3" t="s">
        <v>581</v>
      </c>
      <c r="F50" s="3" t="s">
        <v>1686</v>
      </c>
      <c r="G50" s="3" t="s">
        <v>295</v>
      </c>
      <c r="H50" s="57">
        <v>3.395295748790457E-2</v>
      </c>
      <c r="I50" s="3" t="s">
        <v>288</v>
      </c>
    </row>
    <row r="51" spans="1:9" ht="15.75" thickBot="1" x14ac:dyDescent="0.3">
      <c r="A51" s="4">
        <v>26</v>
      </c>
      <c r="B51" s="121" t="s">
        <v>7</v>
      </c>
      <c r="C51" s="78" t="s">
        <v>1052</v>
      </c>
      <c r="D51" s="4" t="s">
        <v>617</v>
      </c>
      <c r="E51" s="4" t="s">
        <v>1084</v>
      </c>
      <c r="F51" s="4" t="s">
        <v>1687</v>
      </c>
      <c r="G51" s="4" t="s">
        <v>1688</v>
      </c>
      <c r="H51" s="66">
        <v>-2.9934362274047464E-2</v>
      </c>
      <c r="I51" s="4" t="s">
        <v>335</v>
      </c>
    </row>
    <row r="52" spans="1:9" ht="15.75" thickBot="1" x14ac:dyDescent="0.3">
      <c r="A52" s="3">
        <v>27</v>
      </c>
      <c r="B52" s="120" t="s">
        <v>16</v>
      </c>
      <c r="C52" s="77" t="s">
        <v>21</v>
      </c>
      <c r="D52" s="3" t="s">
        <v>621</v>
      </c>
      <c r="E52" s="3" t="s">
        <v>1088</v>
      </c>
      <c r="F52" s="3" t="s">
        <v>1689</v>
      </c>
      <c r="G52" s="3" t="s">
        <v>322</v>
      </c>
      <c r="H52" s="57">
        <v>1.6768695310287508E-2</v>
      </c>
      <c r="I52" s="3" t="s">
        <v>269</v>
      </c>
    </row>
    <row r="53" spans="1:9" ht="23.25" thickBot="1" x14ac:dyDescent="0.3">
      <c r="A53" s="4">
        <v>28</v>
      </c>
      <c r="B53" s="121" t="s">
        <v>7</v>
      </c>
      <c r="C53" s="78" t="s">
        <v>1004</v>
      </c>
      <c r="D53" s="4" t="s">
        <v>620</v>
      </c>
      <c r="E53" s="4" t="s">
        <v>1086</v>
      </c>
      <c r="F53" s="4" t="s">
        <v>1691</v>
      </c>
      <c r="G53" s="4" t="s">
        <v>1692</v>
      </c>
      <c r="H53" s="66">
        <v>-0.15603530756372436</v>
      </c>
      <c r="I53" s="4" t="s">
        <v>269</v>
      </c>
    </row>
    <row r="54" spans="1:9" ht="15.75" thickBot="1" x14ac:dyDescent="0.3">
      <c r="A54" s="3">
        <v>29</v>
      </c>
      <c r="B54" s="120" t="s">
        <v>7</v>
      </c>
      <c r="C54" s="80" t="s">
        <v>1003</v>
      </c>
      <c r="D54" s="3" t="s">
        <v>283</v>
      </c>
      <c r="E54" s="3" t="s">
        <v>893</v>
      </c>
      <c r="F54" s="3" t="s">
        <v>1047</v>
      </c>
      <c r="G54" s="3" t="s">
        <v>1193</v>
      </c>
      <c r="H54" s="57">
        <v>0.16983455703515526</v>
      </c>
      <c r="I54" s="3" t="s">
        <v>272</v>
      </c>
    </row>
    <row r="55" spans="1:9" ht="15.75" thickBot="1" x14ac:dyDescent="0.3">
      <c r="A55" s="4">
        <v>30</v>
      </c>
      <c r="B55" s="121" t="s">
        <v>16</v>
      </c>
      <c r="C55" s="78" t="s">
        <v>19</v>
      </c>
      <c r="D55" s="4" t="s">
        <v>623</v>
      </c>
      <c r="E55" s="4" t="s">
        <v>1090</v>
      </c>
      <c r="F55" s="4" t="s">
        <v>1693</v>
      </c>
      <c r="G55" s="4" t="s">
        <v>482</v>
      </c>
      <c r="H55" s="58">
        <v>7.9895086402812274E-2</v>
      </c>
      <c r="I55" s="4" t="s">
        <v>275</v>
      </c>
    </row>
    <row r="56" spans="1:9" ht="15.75" thickBot="1" x14ac:dyDescent="0.3">
      <c r="A56" s="3">
        <v>31</v>
      </c>
      <c r="B56" s="120" t="s">
        <v>16</v>
      </c>
      <c r="C56" s="77" t="s">
        <v>20</v>
      </c>
      <c r="D56" s="3" t="s">
        <v>362</v>
      </c>
      <c r="E56" s="3" t="s">
        <v>587</v>
      </c>
      <c r="F56" s="3" t="s">
        <v>1694</v>
      </c>
      <c r="G56" s="3" t="s">
        <v>308</v>
      </c>
      <c r="H56" s="59">
        <v>4.879833474333373E-3</v>
      </c>
      <c r="I56" s="3" t="s">
        <v>356</v>
      </c>
    </row>
    <row r="57" spans="1:9" ht="15.75" thickBot="1" x14ac:dyDescent="0.3">
      <c r="A57" s="4">
        <v>32</v>
      </c>
      <c r="B57" s="121" t="s">
        <v>16</v>
      </c>
      <c r="C57" s="78" t="s">
        <v>1053</v>
      </c>
      <c r="D57" s="4" t="s">
        <v>370</v>
      </c>
      <c r="E57" s="4" t="s">
        <v>1092</v>
      </c>
      <c r="F57" s="4" t="s">
        <v>1092</v>
      </c>
      <c r="G57" s="4" t="s">
        <v>278</v>
      </c>
      <c r="H57" s="123">
        <v>0</v>
      </c>
      <c r="I57" s="4" t="s">
        <v>309</v>
      </c>
    </row>
    <row r="58" spans="1:9" ht="15.75" thickBot="1" x14ac:dyDescent="0.3">
      <c r="A58" s="3">
        <v>33</v>
      </c>
      <c r="B58" s="120" t="s">
        <v>22</v>
      </c>
      <c r="C58" s="77" t="s">
        <v>1012</v>
      </c>
      <c r="D58" s="3" t="s">
        <v>399</v>
      </c>
      <c r="E58" s="3" t="s">
        <v>399</v>
      </c>
      <c r="F58" s="3" t="s">
        <v>399</v>
      </c>
      <c r="G58" s="3" t="s">
        <v>278</v>
      </c>
      <c r="H58" s="73">
        <v>2.9464285714285714E-5</v>
      </c>
      <c r="I58" s="3" t="s">
        <v>338</v>
      </c>
    </row>
    <row r="59" spans="1:9" ht="15.75" thickBot="1" x14ac:dyDescent="0.3">
      <c r="A59" s="4">
        <v>34</v>
      </c>
      <c r="B59" s="121" t="s">
        <v>7</v>
      </c>
      <c r="C59" s="78" t="s">
        <v>17</v>
      </c>
      <c r="D59" s="4" t="s">
        <v>622</v>
      </c>
      <c r="E59" s="4" t="s">
        <v>726</v>
      </c>
      <c r="F59" s="4" t="s">
        <v>1695</v>
      </c>
      <c r="G59" s="4" t="s">
        <v>1280</v>
      </c>
      <c r="H59" s="66">
        <v>-0.21229819555582283</v>
      </c>
      <c r="I59" s="4" t="s">
        <v>338</v>
      </c>
    </row>
    <row r="60" spans="1:9" ht="23.25" thickBot="1" x14ac:dyDescent="0.3">
      <c r="A60" s="3">
        <v>35</v>
      </c>
      <c r="B60" s="120" t="s">
        <v>16</v>
      </c>
      <c r="C60" s="77" t="s">
        <v>1006</v>
      </c>
      <c r="D60" s="3" t="s">
        <v>460</v>
      </c>
      <c r="E60" s="3" t="s">
        <v>1093</v>
      </c>
      <c r="F60" s="3" t="s">
        <v>1696</v>
      </c>
      <c r="G60" s="3" t="s">
        <v>761</v>
      </c>
      <c r="H60" s="64">
        <v>-5.1920622275306659E-2</v>
      </c>
      <c r="I60" s="3" t="s">
        <v>338</v>
      </c>
    </row>
    <row r="61" spans="1:9" ht="15.75" thickBot="1" x14ac:dyDescent="0.3">
      <c r="A61" s="4">
        <v>36</v>
      </c>
      <c r="B61" s="121" t="s">
        <v>16</v>
      </c>
      <c r="C61" s="78" t="s">
        <v>1009</v>
      </c>
      <c r="D61" s="4" t="s">
        <v>624</v>
      </c>
      <c r="E61" s="4" t="s">
        <v>812</v>
      </c>
      <c r="F61" s="4" t="s">
        <v>1697</v>
      </c>
      <c r="G61" s="4" t="s">
        <v>308</v>
      </c>
      <c r="H61" s="60">
        <v>4.0431505650441136E-3</v>
      </c>
      <c r="I61" s="4" t="s">
        <v>281</v>
      </c>
    </row>
    <row r="62" spans="1:9" ht="15.75" thickBot="1" x14ac:dyDescent="0.3">
      <c r="A62" s="3">
        <v>37</v>
      </c>
      <c r="B62" s="120" t="s">
        <v>16</v>
      </c>
      <c r="C62" s="77" t="s">
        <v>1011</v>
      </c>
      <c r="D62" s="3" t="s">
        <v>371</v>
      </c>
      <c r="E62" s="3" t="s">
        <v>1095</v>
      </c>
      <c r="F62" s="3" t="s">
        <v>1698</v>
      </c>
      <c r="G62" s="3" t="s">
        <v>1087</v>
      </c>
      <c r="H62" s="57">
        <v>0.14606246304592091</v>
      </c>
      <c r="I62" s="3" t="s">
        <v>277</v>
      </c>
    </row>
    <row r="63" spans="1:9" ht="15.75" thickBot="1" x14ac:dyDescent="0.3">
      <c r="A63" s="4">
        <v>38</v>
      </c>
      <c r="B63" s="121" t="s">
        <v>16</v>
      </c>
      <c r="C63" s="78" t="s">
        <v>1008</v>
      </c>
      <c r="D63" s="4" t="s">
        <v>625</v>
      </c>
      <c r="E63" s="4" t="s">
        <v>591</v>
      </c>
      <c r="F63" s="4" t="s">
        <v>956</v>
      </c>
      <c r="G63" s="4" t="s">
        <v>970</v>
      </c>
      <c r="H63" s="66">
        <v>-6.0940671048197122E-2</v>
      </c>
      <c r="I63" s="4" t="s">
        <v>313</v>
      </c>
    </row>
    <row r="64" spans="1:9" ht="15.75" thickBot="1" x14ac:dyDescent="0.3">
      <c r="A64" s="3">
        <v>39</v>
      </c>
      <c r="B64" s="120" t="s">
        <v>16</v>
      </c>
      <c r="C64" s="77" t="s">
        <v>18</v>
      </c>
      <c r="D64" s="3" t="s">
        <v>347</v>
      </c>
      <c r="E64" s="3" t="s">
        <v>402</v>
      </c>
      <c r="F64" s="3" t="s">
        <v>771</v>
      </c>
      <c r="G64" s="3" t="s">
        <v>308</v>
      </c>
      <c r="H64" s="57">
        <v>7.4794088278254513E-3</v>
      </c>
      <c r="I64" s="3" t="s">
        <v>317</v>
      </c>
    </row>
    <row r="65" spans="1:9" ht="15.75" thickBot="1" x14ac:dyDescent="0.3">
      <c r="A65" s="4">
        <v>40</v>
      </c>
      <c r="B65" s="121" t="s">
        <v>16</v>
      </c>
      <c r="C65" s="78" t="s">
        <v>1010</v>
      </c>
      <c r="D65" s="4" t="s">
        <v>476</v>
      </c>
      <c r="E65" s="4" t="s">
        <v>1096</v>
      </c>
      <c r="F65" s="4" t="s">
        <v>1096</v>
      </c>
      <c r="G65" s="4" t="s">
        <v>346</v>
      </c>
      <c r="H65" s="60">
        <v>2.2457337433352477E-3</v>
      </c>
      <c r="I65" s="4" t="s">
        <v>298</v>
      </c>
    </row>
    <row r="66" spans="1:9" ht="15.75" thickBot="1" x14ac:dyDescent="0.3">
      <c r="A66" s="124"/>
      <c r="B66" s="63"/>
      <c r="C66" s="122" t="s">
        <v>23</v>
      </c>
      <c r="D66" s="61" t="s">
        <v>1097</v>
      </c>
      <c r="E66" s="61" t="s">
        <v>1699</v>
      </c>
      <c r="F66" s="61" t="s">
        <v>1700</v>
      </c>
      <c r="G66" s="61" t="s">
        <v>1701</v>
      </c>
      <c r="H66" s="72">
        <v>6.2617788988837573E-3</v>
      </c>
    </row>
  </sheetData>
  <mergeCells count="3">
    <mergeCell ref="G24:H24"/>
    <mergeCell ref="A2:D2"/>
    <mergeCell ref="A22:E22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151DC-8C74-4E04-AA27-D8EFC2BAB42F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24" t="s">
        <v>225</v>
      </c>
      <c r="B2" s="24"/>
      <c r="C2" s="24"/>
      <c r="D2" s="24"/>
    </row>
    <row r="4" spans="1:8" x14ac:dyDescent="0.25">
      <c r="A4" s="14"/>
      <c r="B4" s="14"/>
      <c r="C4" s="14"/>
      <c r="D4" s="14"/>
      <c r="E4" s="14"/>
      <c r="F4" s="14"/>
      <c r="G4" s="14"/>
      <c r="H4" s="14"/>
    </row>
    <row r="5" spans="1:8" x14ac:dyDescent="0.25">
      <c r="A5" s="14"/>
      <c r="B5" s="14"/>
      <c r="C5" s="14"/>
      <c r="D5" s="14"/>
      <c r="E5" s="14"/>
      <c r="F5" s="14"/>
      <c r="G5" s="14"/>
      <c r="H5" s="14"/>
    </row>
    <row r="6" spans="1:8" x14ac:dyDescent="0.25">
      <c r="A6" s="14"/>
      <c r="B6" s="14"/>
      <c r="C6" s="14"/>
      <c r="D6" s="14"/>
      <c r="E6" s="14"/>
      <c r="F6" s="14"/>
      <c r="G6" s="14"/>
      <c r="H6" s="14"/>
    </row>
    <row r="7" spans="1:8" x14ac:dyDescent="0.25">
      <c r="A7" s="14"/>
      <c r="B7" s="14"/>
      <c r="C7" s="14"/>
      <c r="D7" s="14"/>
      <c r="E7" s="14"/>
      <c r="F7" s="14"/>
      <c r="G7" s="14"/>
      <c r="H7" s="14"/>
    </row>
    <row r="8" spans="1:8" x14ac:dyDescent="0.25">
      <c r="A8" s="14"/>
      <c r="B8" s="14"/>
      <c r="C8" s="14"/>
      <c r="D8" s="14"/>
      <c r="E8" s="14"/>
      <c r="F8" s="14"/>
      <c r="G8" s="14"/>
      <c r="H8" s="14"/>
    </row>
    <row r="9" spans="1:8" x14ac:dyDescent="0.25">
      <c r="A9" s="14"/>
      <c r="B9" s="14"/>
      <c r="C9" s="14"/>
      <c r="D9" s="14"/>
      <c r="E9" s="14"/>
      <c r="F9" s="14"/>
      <c r="G9" s="14"/>
      <c r="H9" s="14"/>
    </row>
    <row r="10" spans="1:8" x14ac:dyDescent="0.25">
      <c r="A10" s="14"/>
      <c r="B10" s="14"/>
      <c r="C10" s="14"/>
      <c r="D10" s="14"/>
      <c r="E10" s="14"/>
      <c r="F10" s="14"/>
      <c r="G10" s="14"/>
      <c r="H10" s="14"/>
    </row>
    <row r="11" spans="1:8" x14ac:dyDescent="0.25">
      <c r="A11" s="14"/>
      <c r="B11" s="14"/>
      <c r="C11" s="14"/>
      <c r="D11" s="14"/>
      <c r="E11" s="14"/>
      <c r="F11" s="14"/>
      <c r="G11" s="14"/>
      <c r="H11" s="14"/>
    </row>
    <row r="12" spans="1:8" x14ac:dyDescent="0.25">
      <c r="A12" s="14"/>
      <c r="B12" s="14"/>
      <c r="C12" s="14"/>
      <c r="D12" s="14"/>
      <c r="E12" s="14"/>
      <c r="F12" s="14"/>
      <c r="G12" s="14"/>
      <c r="H12" s="14"/>
    </row>
    <row r="13" spans="1:8" x14ac:dyDescent="0.25">
      <c r="A13" s="14"/>
      <c r="B13" s="14"/>
      <c r="C13" s="14"/>
      <c r="D13" s="14"/>
      <c r="E13" s="14"/>
      <c r="F13" s="14"/>
      <c r="G13" s="14"/>
      <c r="H13" s="14"/>
    </row>
    <row r="14" spans="1:8" x14ac:dyDescent="0.25">
      <c r="A14" s="14"/>
      <c r="B14" s="14"/>
      <c r="C14" s="14"/>
      <c r="D14" s="14"/>
      <c r="E14" s="14"/>
      <c r="F14" s="14"/>
      <c r="G14" s="14"/>
      <c r="H14" s="14"/>
    </row>
    <row r="15" spans="1:8" x14ac:dyDescent="0.25">
      <c r="A15" s="14"/>
      <c r="B15" s="14"/>
      <c r="C15" s="14"/>
      <c r="D15" s="14"/>
      <c r="E15" s="14"/>
      <c r="F15" s="14"/>
      <c r="G15" s="14"/>
      <c r="H15" s="14"/>
    </row>
    <row r="16" spans="1:8" x14ac:dyDescent="0.25">
      <c r="A16" s="14"/>
      <c r="B16" s="14"/>
      <c r="C16" s="14"/>
      <c r="D16" s="14"/>
      <c r="E16" s="14"/>
      <c r="F16" s="14"/>
      <c r="G16" s="14"/>
      <c r="H16" s="14"/>
    </row>
    <row r="17" spans="1:9" x14ac:dyDescent="0.25">
      <c r="A17" s="14"/>
      <c r="B17" s="14"/>
      <c r="C17" s="14"/>
      <c r="D17" s="14"/>
      <c r="E17" s="14"/>
      <c r="F17" s="14"/>
      <c r="G17" s="14"/>
      <c r="H17" s="14"/>
    </row>
    <row r="18" spans="1:9" x14ac:dyDescent="0.25">
      <c r="A18" s="14"/>
      <c r="B18" s="14"/>
      <c r="C18" s="14"/>
      <c r="D18" s="14"/>
      <c r="E18" s="14"/>
      <c r="F18" s="14"/>
      <c r="G18" s="14"/>
      <c r="H18" s="14"/>
    </row>
    <row r="22" spans="1:9" ht="15.75" x14ac:dyDescent="0.25">
      <c r="A22" s="104" t="s">
        <v>37</v>
      </c>
      <c r="B22" s="104"/>
      <c r="C22" s="104"/>
      <c r="D22" s="104"/>
      <c r="E22" s="104"/>
    </row>
    <row r="23" spans="1:9" ht="15.75" thickBot="1" x14ac:dyDescent="0.3">
      <c r="A23" s="51" t="s">
        <v>220</v>
      </c>
    </row>
    <row r="24" spans="1:9" ht="15.75" customHeight="1" thickBot="1" x14ac:dyDescent="0.3">
      <c r="G24" s="102" t="s">
        <v>1461</v>
      </c>
      <c r="H24" s="103"/>
      <c r="I24" s="119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44621</v>
      </c>
      <c r="E25" s="2">
        <v>44652</v>
      </c>
      <c r="F25" s="2">
        <v>44682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3">
        <v>1</v>
      </c>
      <c r="B26" s="120" t="s">
        <v>7</v>
      </c>
      <c r="C26" s="77" t="s">
        <v>990</v>
      </c>
      <c r="D26" s="3" t="s">
        <v>626</v>
      </c>
      <c r="E26" s="3" t="s">
        <v>1098</v>
      </c>
      <c r="F26" s="3" t="s">
        <v>1703</v>
      </c>
      <c r="G26" s="3" t="s">
        <v>637</v>
      </c>
      <c r="H26" s="59">
        <v>3.3215197374380826E-3</v>
      </c>
      <c r="I26" s="3" t="s">
        <v>1704</v>
      </c>
    </row>
    <row r="27" spans="1:9" ht="15.75" thickBot="1" x14ac:dyDescent="0.3">
      <c r="A27" s="4">
        <v>2</v>
      </c>
      <c r="B27" s="121" t="s">
        <v>7</v>
      </c>
      <c r="C27" s="78" t="s">
        <v>991</v>
      </c>
      <c r="D27" s="4" t="s">
        <v>627</v>
      </c>
      <c r="E27" s="4" t="s">
        <v>1099</v>
      </c>
      <c r="F27" s="4" t="s">
        <v>1705</v>
      </c>
      <c r="G27" s="4" t="s">
        <v>1706</v>
      </c>
      <c r="H27" s="58">
        <v>3.2773019204049431E-2</v>
      </c>
      <c r="I27" s="4" t="s">
        <v>1707</v>
      </c>
    </row>
    <row r="28" spans="1:9" ht="15.75" thickBot="1" x14ac:dyDescent="0.3">
      <c r="A28" s="3">
        <v>3</v>
      </c>
      <c r="B28" s="120" t="s">
        <v>7</v>
      </c>
      <c r="C28" s="77" t="s">
        <v>8</v>
      </c>
      <c r="D28" s="3" t="s">
        <v>628</v>
      </c>
      <c r="E28" s="3" t="s">
        <v>1100</v>
      </c>
      <c r="F28" s="3" t="s">
        <v>1708</v>
      </c>
      <c r="G28" s="3" t="s">
        <v>1709</v>
      </c>
      <c r="H28" s="57">
        <v>5.1202309588343847E-2</v>
      </c>
      <c r="I28" s="3" t="s">
        <v>1710</v>
      </c>
    </row>
    <row r="29" spans="1:9" ht="15.75" thickBot="1" x14ac:dyDescent="0.3">
      <c r="A29" s="4">
        <v>4</v>
      </c>
      <c r="B29" s="121" t="s">
        <v>7</v>
      </c>
      <c r="C29" s="79" t="s">
        <v>992</v>
      </c>
      <c r="D29" s="4" t="s">
        <v>629</v>
      </c>
      <c r="E29" s="4" t="s">
        <v>1101</v>
      </c>
      <c r="F29" s="4" t="s">
        <v>1711</v>
      </c>
      <c r="G29" s="4" t="s">
        <v>923</v>
      </c>
      <c r="H29" s="58">
        <v>3.0657334352538135E-2</v>
      </c>
      <c r="I29" s="4" t="s">
        <v>1650</v>
      </c>
    </row>
    <row r="30" spans="1:9" ht="15.75" thickBot="1" x14ac:dyDescent="0.3">
      <c r="A30" s="3">
        <v>5</v>
      </c>
      <c r="B30" s="120" t="s">
        <v>7</v>
      </c>
      <c r="C30" s="77" t="s">
        <v>9</v>
      </c>
      <c r="D30" s="3" t="s">
        <v>630</v>
      </c>
      <c r="E30" s="3" t="s">
        <v>1103</v>
      </c>
      <c r="F30" s="3" t="s">
        <v>1712</v>
      </c>
      <c r="G30" s="3" t="s">
        <v>286</v>
      </c>
      <c r="H30" s="57">
        <v>2.7916138249245222E-2</v>
      </c>
      <c r="I30" s="3" t="s">
        <v>772</v>
      </c>
    </row>
    <row r="31" spans="1:9" ht="15.75" thickBot="1" x14ac:dyDescent="0.3">
      <c r="A31" s="4">
        <v>6</v>
      </c>
      <c r="B31" s="121" t="s">
        <v>7</v>
      </c>
      <c r="C31" s="78" t="s">
        <v>993</v>
      </c>
      <c r="D31" s="4" t="s">
        <v>632</v>
      </c>
      <c r="E31" s="4" t="s">
        <v>1106</v>
      </c>
      <c r="F31" s="4" t="s">
        <v>1713</v>
      </c>
      <c r="G31" s="4" t="s">
        <v>1714</v>
      </c>
      <c r="H31" s="58">
        <v>2.2869353387029705E-2</v>
      </c>
      <c r="I31" s="4" t="s">
        <v>1715</v>
      </c>
    </row>
    <row r="32" spans="1:9" ht="15.75" thickBot="1" x14ac:dyDescent="0.3">
      <c r="A32" s="3">
        <v>7</v>
      </c>
      <c r="B32" s="120" t="s">
        <v>7</v>
      </c>
      <c r="C32" s="77" t="s">
        <v>38</v>
      </c>
      <c r="D32" s="3" t="s">
        <v>633</v>
      </c>
      <c r="E32" s="3" t="s">
        <v>1109</v>
      </c>
      <c r="F32" s="3" t="s">
        <v>1716</v>
      </c>
      <c r="G32" s="3" t="s">
        <v>928</v>
      </c>
      <c r="H32" s="57">
        <v>2.6101894216783203E-2</v>
      </c>
      <c r="I32" s="3" t="s">
        <v>1107</v>
      </c>
    </row>
    <row r="33" spans="1:9" ht="15.75" thickBot="1" x14ac:dyDescent="0.3">
      <c r="A33" s="4">
        <v>8</v>
      </c>
      <c r="B33" s="121" t="s">
        <v>7</v>
      </c>
      <c r="C33" s="78" t="s">
        <v>994</v>
      </c>
      <c r="D33" s="4" t="s">
        <v>631</v>
      </c>
      <c r="E33" s="4" t="s">
        <v>1108</v>
      </c>
      <c r="F33" s="4" t="s">
        <v>1717</v>
      </c>
      <c r="G33" s="4" t="s">
        <v>1718</v>
      </c>
      <c r="H33" s="58">
        <v>1.9066718386804175E-2</v>
      </c>
      <c r="I33" s="4" t="s">
        <v>606</v>
      </c>
    </row>
    <row r="34" spans="1:9" ht="15.75" thickBot="1" x14ac:dyDescent="0.3">
      <c r="A34" s="3">
        <v>9</v>
      </c>
      <c r="B34" s="120" t="s">
        <v>7</v>
      </c>
      <c r="C34" s="77" t="s">
        <v>11</v>
      </c>
      <c r="D34" s="3" t="s">
        <v>634</v>
      </c>
      <c r="E34" s="3" t="s">
        <v>1110</v>
      </c>
      <c r="F34" s="3" t="s">
        <v>1719</v>
      </c>
      <c r="G34" s="3" t="s">
        <v>587</v>
      </c>
      <c r="H34" s="57">
        <v>1.6521739353108134E-2</v>
      </c>
      <c r="I34" s="3" t="s">
        <v>1027</v>
      </c>
    </row>
    <row r="35" spans="1:9" ht="15.75" thickBot="1" x14ac:dyDescent="0.3">
      <c r="A35" s="4">
        <v>10</v>
      </c>
      <c r="B35" s="121" t="s">
        <v>7</v>
      </c>
      <c r="C35" s="78" t="s">
        <v>10</v>
      </c>
      <c r="D35" s="4" t="s">
        <v>636</v>
      </c>
      <c r="E35" s="4" t="s">
        <v>1112</v>
      </c>
      <c r="F35" s="4" t="s">
        <v>1720</v>
      </c>
      <c r="G35" s="4" t="s">
        <v>1175</v>
      </c>
      <c r="H35" s="58">
        <v>6.7969958402516453E-3</v>
      </c>
      <c r="I35" s="4" t="s">
        <v>1721</v>
      </c>
    </row>
    <row r="36" spans="1:9" ht="15.75" thickBot="1" x14ac:dyDescent="0.3">
      <c r="A36" s="3">
        <v>11</v>
      </c>
      <c r="B36" s="120" t="s">
        <v>7</v>
      </c>
      <c r="C36" s="77" t="s">
        <v>997</v>
      </c>
      <c r="D36" s="3" t="s">
        <v>640</v>
      </c>
      <c r="E36" s="3" t="s">
        <v>1114</v>
      </c>
      <c r="F36" s="3" t="s">
        <v>1722</v>
      </c>
      <c r="G36" s="3" t="s">
        <v>1162</v>
      </c>
      <c r="H36" s="57">
        <v>5.527618736534471E-2</v>
      </c>
      <c r="I36" s="3" t="s">
        <v>1383</v>
      </c>
    </row>
    <row r="37" spans="1:9" ht="15.75" thickBot="1" x14ac:dyDescent="0.3">
      <c r="A37" s="4">
        <v>12</v>
      </c>
      <c r="B37" s="121" t="s">
        <v>7</v>
      </c>
      <c r="C37" s="78" t="s">
        <v>13</v>
      </c>
      <c r="D37" s="4" t="s">
        <v>638</v>
      </c>
      <c r="E37" s="4" t="s">
        <v>1113</v>
      </c>
      <c r="F37" s="4" t="s">
        <v>1723</v>
      </c>
      <c r="G37" s="4" t="s">
        <v>1724</v>
      </c>
      <c r="H37" s="58">
        <v>3.194683446351871E-2</v>
      </c>
      <c r="I37" s="4" t="s">
        <v>260</v>
      </c>
    </row>
    <row r="38" spans="1:9" ht="15.75" thickBot="1" x14ac:dyDescent="0.3">
      <c r="A38" s="3">
        <v>13</v>
      </c>
      <c r="B38" s="120" t="s">
        <v>7</v>
      </c>
      <c r="C38" s="80" t="s">
        <v>996</v>
      </c>
      <c r="D38" s="3" t="s">
        <v>642</v>
      </c>
      <c r="E38" s="3" t="s">
        <v>1115</v>
      </c>
      <c r="F38" s="3" t="s">
        <v>1725</v>
      </c>
      <c r="G38" s="3" t="s">
        <v>1726</v>
      </c>
      <c r="H38" s="57">
        <v>2.6659295573370136E-2</v>
      </c>
      <c r="I38" s="3" t="s">
        <v>950</v>
      </c>
    </row>
    <row r="39" spans="1:9" ht="15.75" thickBot="1" x14ac:dyDescent="0.3">
      <c r="A39" s="4">
        <v>14</v>
      </c>
      <c r="B39" s="121" t="s">
        <v>7</v>
      </c>
      <c r="C39" s="78" t="s">
        <v>995</v>
      </c>
      <c r="D39" s="4" t="s">
        <v>643</v>
      </c>
      <c r="E39" s="4" t="s">
        <v>1117</v>
      </c>
      <c r="F39" s="4" t="s">
        <v>1727</v>
      </c>
      <c r="G39" s="4" t="s">
        <v>1255</v>
      </c>
      <c r="H39" s="58">
        <v>1.1563188533147825E-2</v>
      </c>
      <c r="I39" s="4" t="s">
        <v>1672</v>
      </c>
    </row>
    <row r="40" spans="1:9" ht="23.25" thickBot="1" x14ac:dyDescent="0.3">
      <c r="A40" s="3">
        <v>15</v>
      </c>
      <c r="B40" s="120" t="s">
        <v>7</v>
      </c>
      <c r="C40" s="77" t="s">
        <v>998</v>
      </c>
      <c r="D40" s="3" t="s">
        <v>463</v>
      </c>
      <c r="E40" s="3" t="s">
        <v>1119</v>
      </c>
      <c r="F40" s="3" t="s">
        <v>1728</v>
      </c>
      <c r="G40" s="3" t="s">
        <v>1202</v>
      </c>
      <c r="H40" s="57">
        <v>1.5020619711056024E-2</v>
      </c>
      <c r="I40" s="3" t="s">
        <v>1031</v>
      </c>
    </row>
    <row r="41" spans="1:9" ht="15.75" thickBot="1" x14ac:dyDescent="0.3">
      <c r="A41" s="4">
        <v>16</v>
      </c>
      <c r="B41" s="121" t="s">
        <v>7</v>
      </c>
      <c r="C41" s="78" t="s">
        <v>14</v>
      </c>
      <c r="D41" s="4" t="s">
        <v>645</v>
      </c>
      <c r="E41" s="4" t="s">
        <v>1120</v>
      </c>
      <c r="F41" s="4" t="s">
        <v>1729</v>
      </c>
      <c r="G41" s="4" t="s">
        <v>1159</v>
      </c>
      <c r="H41" s="58">
        <v>1.2338975600634803E-2</v>
      </c>
      <c r="I41" s="4" t="s">
        <v>1505</v>
      </c>
    </row>
    <row r="42" spans="1:9" ht="15.75" thickBot="1" x14ac:dyDescent="0.3">
      <c r="A42" s="3">
        <v>17</v>
      </c>
      <c r="B42" s="120" t="s">
        <v>7</v>
      </c>
      <c r="C42" s="77" t="s">
        <v>12</v>
      </c>
      <c r="D42" s="3" t="s">
        <v>644</v>
      </c>
      <c r="E42" s="3" t="s">
        <v>1122</v>
      </c>
      <c r="F42" s="3" t="s">
        <v>1730</v>
      </c>
      <c r="G42" s="3" t="s">
        <v>299</v>
      </c>
      <c r="H42" s="59">
        <v>4.0305626681036991E-4</v>
      </c>
      <c r="I42" s="3" t="s">
        <v>1731</v>
      </c>
    </row>
    <row r="43" spans="1:9" ht="15.75" thickBot="1" x14ac:dyDescent="0.3">
      <c r="A43" s="4">
        <v>18</v>
      </c>
      <c r="B43" s="121" t="s">
        <v>7</v>
      </c>
      <c r="C43" s="78" t="s">
        <v>1051</v>
      </c>
      <c r="D43" s="4" t="s">
        <v>646</v>
      </c>
      <c r="E43" s="4" t="s">
        <v>1124</v>
      </c>
      <c r="F43" s="4" t="s">
        <v>1732</v>
      </c>
      <c r="G43" s="4" t="s">
        <v>484</v>
      </c>
      <c r="H43" s="58">
        <v>1.6531796764750563E-2</v>
      </c>
      <c r="I43" s="4" t="s">
        <v>383</v>
      </c>
    </row>
    <row r="44" spans="1:9" ht="15.75" thickBot="1" x14ac:dyDescent="0.3">
      <c r="A44" s="3">
        <v>19</v>
      </c>
      <c r="B44" s="120" t="s">
        <v>7</v>
      </c>
      <c r="C44" s="77" t="s">
        <v>1001</v>
      </c>
      <c r="D44" s="3" t="s">
        <v>1125</v>
      </c>
      <c r="E44" s="3" t="s">
        <v>1126</v>
      </c>
      <c r="F44" s="3" t="s">
        <v>1733</v>
      </c>
      <c r="G44" s="3" t="s">
        <v>1593</v>
      </c>
      <c r="H44" s="57">
        <v>1.0094433468964334E-2</v>
      </c>
      <c r="I44" s="3" t="s">
        <v>318</v>
      </c>
    </row>
    <row r="45" spans="1:9" ht="15.75" thickBot="1" x14ac:dyDescent="0.3">
      <c r="A45" s="4">
        <v>20</v>
      </c>
      <c r="B45" s="121" t="s">
        <v>7</v>
      </c>
      <c r="C45" s="78" t="s">
        <v>999</v>
      </c>
      <c r="D45" s="4" t="s">
        <v>648</v>
      </c>
      <c r="E45" s="4" t="s">
        <v>1127</v>
      </c>
      <c r="F45" s="4" t="s">
        <v>1734</v>
      </c>
      <c r="G45" s="4" t="s">
        <v>749</v>
      </c>
      <c r="H45" s="58">
        <v>6.8022867400046472E-3</v>
      </c>
      <c r="I45" s="4" t="s">
        <v>1735</v>
      </c>
    </row>
    <row r="46" spans="1:9" ht="15.75" thickBot="1" x14ac:dyDescent="0.3">
      <c r="A46" s="3">
        <v>21</v>
      </c>
      <c r="B46" s="120" t="s">
        <v>7</v>
      </c>
      <c r="C46" s="77" t="s">
        <v>1052</v>
      </c>
      <c r="D46" s="3" t="s">
        <v>649</v>
      </c>
      <c r="E46" s="3" t="s">
        <v>1128</v>
      </c>
      <c r="F46" s="3" t="s">
        <v>1736</v>
      </c>
      <c r="G46" s="3" t="s">
        <v>1737</v>
      </c>
      <c r="H46" s="57">
        <v>2.6568870310178176E-2</v>
      </c>
      <c r="I46" s="3" t="s">
        <v>418</v>
      </c>
    </row>
    <row r="47" spans="1:9" ht="15.75" thickBot="1" x14ac:dyDescent="0.3">
      <c r="A47" s="4">
        <v>22</v>
      </c>
      <c r="B47" s="121" t="s">
        <v>7</v>
      </c>
      <c r="C47" s="78" t="s">
        <v>1000</v>
      </c>
      <c r="D47" s="4" t="s">
        <v>650</v>
      </c>
      <c r="E47" s="4" t="s">
        <v>1129</v>
      </c>
      <c r="F47" s="4" t="s">
        <v>1738</v>
      </c>
      <c r="G47" s="4" t="s">
        <v>1739</v>
      </c>
      <c r="H47" s="58">
        <v>8.1452648148755222E-3</v>
      </c>
      <c r="I47" s="4" t="s">
        <v>501</v>
      </c>
    </row>
    <row r="48" spans="1:9" ht="15.75" thickBot="1" x14ac:dyDescent="0.3">
      <c r="A48" s="3">
        <v>23</v>
      </c>
      <c r="B48" s="120" t="s">
        <v>7</v>
      </c>
      <c r="C48" s="77" t="s">
        <v>1002</v>
      </c>
      <c r="D48" s="3" t="s">
        <v>651</v>
      </c>
      <c r="E48" s="3" t="s">
        <v>1130</v>
      </c>
      <c r="F48" s="3" t="s">
        <v>1740</v>
      </c>
      <c r="G48" s="3" t="s">
        <v>691</v>
      </c>
      <c r="H48" s="57">
        <v>1.4039854646465321E-2</v>
      </c>
      <c r="I48" s="3" t="s">
        <v>377</v>
      </c>
    </row>
    <row r="49" spans="1:9" ht="15.75" thickBot="1" x14ac:dyDescent="0.3">
      <c r="A49" s="4">
        <v>24</v>
      </c>
      <c r="B49" s="121" t="s">
        <v>7</v>
      </c>
      <c r="C49" s="78" t="s">
        <v>15</v>
      </c>
      <c r="D49" s="4" t="s">
        <v>652</v>
      </c>
      <c r="E49" s="4" t="s">
        <v>1131</v>
      </c>
      <c r="F49" s="4" t="s">
        <v>1741</v>
      </c>
      <c r="G49" s="4" t="s">
        <v>1742</v>
      </c>
      <c r="H49" s="58">
        <v>2.0246330967820216E-2</v>
      </c>
      <c r="I49" s="4" t="s">
        <v>406</v>
      </c>
    </row>
    <row r="50" spans="1:9" ht="15.75" thickBot="1" x14ac:dyDescent="0.3">
      <c r="A50" s="3">
        <v>25</v>
      </c>
      <c r="B50" s="120" t="s">
        <v>7</v>
      </c>
      <c r="C50" s="80" t="s">
        <v>1003</v>
      </c>
      <c r="D50" s="3" t="s">
        <v>653</v>
      </c>
      <c r="E50" s="3" t="s">
        <v>1132</v>
      </c>
      <c r="F50" s="3" t="s">
        <v>1743</v>
      </c>
      <c r="G50" s="3" t="s">
        <v>1062</v>
      </c>
      <c r="H50" s="57">
        <v>9.7154662408030622E-3</v>
      </c>
      <c r="I50" s="3" t="s">
        <v>1526</v>
      </c>
    </row>
    <row r="51" spans="1:9" ht="15.75" thickBot="1" x14ac:dyDescent="0.3">
      <c r="A51" s="4">
        <v>26</v>
      </c>
      <c r="B51" s="121" t="s">
        <v>7</v>
      </c>
      <c r="C51" s="78" t="s">
        <v>17</v>
      </c>
      <c r="D51" s="4" t="s">
        <v>655</v>
      </c>
      <c r="E51" s="4" t="s">
        <v>1133</v>
      </c>
      <c r="F51" s="4" t="s">
        <v>1744</v>
      </c>
      <c r="G51" s="4" t="s">
        <v>1745</v>
      </c>
      <c r="H51" s="58">
        <v>2.2707274646797049E-2</v>
      </c>
      <c r="I51" s="4" t="s">
        <v>384</v>
      </c>
    </row>
    <row r="52" spans="1:9" ht="23.25" thickBot="1" x14ac:dyDescent="0.3">
      <c r="A52" s="3">
        <v>27</v>
      </c>
      <c r="B52" s="120" t="s">
        <v>7</v>
      </c>
      <c r="C52" s="77" t="s">
        <v>1004</v>
      </c>
      <c r="D52" s="3" t="s">
        <v>656</v>
      </c>
      <c r="E52" s="3" t="s">
        <v>1134</v>
      </c>
      <c r="F52" s="3" t="s">
        <v>449</v>
      </c>
      <c r="G52" s="3" t="s">
        <v>330</v>
      </c>
      <c r="H52" s="57">
        <v>2.7351877666326803E-2</v>
      </c>
      <c r="I52" s="3" t="s">
        <v>263</v>
      </c>
    </row>
    <row r="53" spans="1:9" ht="15.75" thickBot="1" x14ac:dyDescent="0.3">
      <c r="A53" s="4">
        <v>28</v>
      </c>
      <c r="B53" s="121" t="s">
        <v>16</v>
      </c>
      <c r="C53" s="78" t="s">
        <v>18</v>
      </c>
      <c r="D53" s="4" t="s">
        <v>657</v>
      </c>
      <c r="E53" s="4" t="s">
        <v>1136</v>
      </c>
      <c r="F53" s="4" t="s">
        <v>1746</v>
      </c>
      <c r="G53" s="4" t="s">
        <v>1747</v>
      </c>
      <c r="H53" s="58">
        <v>3.6724208402835357E-2</v>
      </c>
      <c r="I53" s="4" t="s">
        <v>348</v>
      </c>
    </row>
    <row r="54" spans="1:9" ht="15.75" thickBot="1" x14ac:dyDescent="0.3">
      <c r="A54" s="3">
        <v>29</v>
      </c>
      <c r="B54" s="120" t="s">
        <v>16</v>
      </c>
      <c r="C54" s="77" t="s">
        <v>1053</v>
      </c>
      <c r="D54" s="3" t="s">
        <v>658</v>
      </c>
      <c r="E54" s="3" t="s">
        <v>432</v>
      </c>
      <c r="F54" s="3" t="s">
        <v>1748</v>
      </c>
      <c r="G54" s="3" t="s">
        <v>1243</v>
      </c>
      <c r="H54" s="59">
        <v>2.9962064794774525E-3</v>
      </c>
      <c r="I54" s="3" t="s">
        <v>265</v>
      </c>
    </row>
    <row r="55" spans="1:9" ht="15.75" thickBot="1" x14ac:dyDescent="0.3">
      <c r="A55" s="4">
        <v>30</v>
      </c>
      <c r="B55" s="121" t="s">
        <v>16</v>
      </c>
      <c r="C55" s="79" t="s">
        <v>1005</v>
      </c>
      <c r="D55" s="4" t="s">
        <v>334</v>
      </c>
      <c r="E55" s="4" t="s">
        <v>1137</v>
      </c>
      <c r="F55" s="4" t="s">
        <v>1749</v>
      </c>
      <c r="G55" s="4" t="s">
        <v>1429</v>
      </c>
      <c r="H55" s="58">
        <v>1.652951009820126E-2</v>
      </c>
      <c r="I55" s="4" t="s">
        <v>265</v>
      </c>
    </row>
    <row r="56" spans="1:9" ht="15.75" thickBot="1" x14ac:dyDescent="0.3">
      <c r="A56" s="3">
        <v>31</v>
      </c>
      <c r="B56" s="120" t="s">
        <v>16</v>
      </c>
      <c r="C56" s="77" t="s">
        <v>19</v>
      </c>
      <c r="D56" s="3" t="s">
        <v>660</v>
      </c>
      <c r="E56" s="3" t="s">
        <v>1138</v>
      </c>
      <c r="F56" s="3" t="s">
        <v>1750</v>
      </c>
      <c r="G56" s="3" t="s">
        <v>1617</v>
      </c>
      <c r="H56" s="64">
        <v>-1.0250929035334885E-2</v>
      </c>
      <c r="I56" s="3" t="s">
        <v>352</v>
      </c>
    </row>
    <row r="57" spans="1:9" ht="15.75" thickBot="1" x14ac:dyDescent="0.3">
      <c r="A57" s="4">
        <v>32</v>
      </c>
      <c r="B57" s="121" t="s">
        <v>16</v>
      </c>
      <c r="C57" s="78" t="s">
        <v>1007</v>
      </c>
      <c r="D57" s="4" t="s">
        <v>661</v>
      </c>
      <c r="E57" s="4" t="s">
        <v>1139</v>
      </c>
      <c r="F57" s="4" t="s">
        <v>1751</v>
      </c>
      <c r="G57" s="4" t="s">
        <v>1752</v>
      </c>
      <c r="H57" s="66">
        <v>-9.1313230999506452E-3</v>
      </c>
      <c r="I57" s="4" t="s">
        <v>272</v>
      </c>
    </row>
    <row r="58" spans="1:9" ht="15.75" thickBot="1" x14ac:dyDescent="0.3">
      <c r="A58" s="3">
        <v>33</v>
      </c>
      <c r="B58" s="120" t="s">
        <v>16</v>
      </c>
      <c r="C58" s="77" t="s">
        <v>1008</v>
      </c>
      <c r="D58" s="3" t="s">
        <v>663</v>
      </c>
      <c r="E58" s="3" t="s">
        <v>1753</v>
      </c>
      <c r="F58" s="3" t="s">
        <v>661</v>
      </c>
      <c r="G58" s="3" t="s">
        <v>668</v>
      </c>
      <c r="H58" s="57">
        <v>2.7503967018102763E-2</v>
      </c>
      <c r="I58" s="3" t="s">
        <v>272</v>
      </c>
    </row>
    <row r="59" spans="1:9" ht="15.75" thickBot="1" x14ac:dyDescent="0.3">
      <c r="A59" s="4">
        <v>34</v>
      </c>
      <c r="B59" s="121" t="s">
        <v>16</v>
      </c>
      <c r="C59" s="78" t="s">
        <v>21</v>
      </c>
      <c r="D59" s="4" t="s">
        <v>662</v>
      </c>
      <c r="E59" s="4" t="s">
        <v>1140</v>
      </c>
      <c r="F59" s="4" t="s">
        <v>1754</v>
      </c>
      <c r="G59" s="4" t="s">
        <v>276</v>
      </c>
      <c r="H59" s="58">
        <v>1.1279396276882202E-2</v>
      </c>
      <c r="I59" s="4" t="s">
        <v>323</v>
      </c>
    </row>
    <row r="60" spans="1:9" ht="15.75" thickBot="1" x14ac:dyDescent="0.3">
      <c r="A60" s="3">
        <v>35</v>
      </c>
      <c r="B60" s="120" t="s">
        <v>16</v>
      </c>
      <c r="C60" s="77" t="s">
        <v>1010</v>
      </c>
      <c r="D60" s="3" t="s">
        <v>665</v>
      </c>
      <c r="E60" s="3" t="s">
        <v>1141</v>
      </c>
      <c r="F60" s="3" t="s">
        <v>1360</v>
      </c>
      <c r="G60" s="3" t="s">
        <v>837</v>
      </c>
      <c r="H60" s="57">
        <v>8.6361414953946471E-3</v>
      </c>
      <c r="I60" s="3" t="s">
        <v>337</v>
      </c>
    </row>
    <row r="61" spans="1:9" ht="15.75" thickBot="1" x14ac:dyDescent="0.3">
      <c r="A61" s="4">
        <v>36</v>
      </c>
      <c r="B61" s="121" t="s">
        <v>16</v>
      </c>
      <c r="C61" s="78" t="s">
        <v>20</v>
      </c>
      <c r="D61" s="4" t="s">
        <v>664</v>
      </c>
      <c r="E61" s="4" t="s">
        <v>1143</v>
      </c>
      <c r="F61" s="4" t="s">
        <v>1755</v>
      </c>
      <c r="G61" s="4" t="s">
        <v>1756</v>
      </c>
      <c r="H61" s="66">
        <v>-1.5501598560619832E-2</v>
      </c>
      <c r="I61" s="4" t="s">
        <v>397</v>
      </c>
    </row>
    <row r="62" spans="1:9" ht="15.75" thickBot="1" x14ac:dyDescent="0.3">
      <c r="A62" s="3">
        <v>37</v>
      </c>
      <c r="B62" s="120" t="s">
        <v>16</v>
      </c>
      <c r="C62" s="77" t="s">
        <v>1009</v>
      </c>
      <c r="D62" s="3" t="s">
        <v>666</v>
      </c>
      <c r="E62" s="3" t="s">
        <v>1014</v>
      </c>
      <c r="F62" s="3" t="s">
        <v>1757</v>
      </c>
      <c r="G62" s="3" t="s">
        <v>297</v>
      </c>
      <c r="H62" s="59">
        <v>2.673972578623565E-3</v>
      </c>
      <c r="I62" s="3" t="s">
        <v>343</v>
      </c>
    </row>
    <row r="63" spans="1:9" ht="23.25" thickBot="1" x14ac:dyDescent="0.3">
      <c r="A63" s="4">
        <v>38</v>
      </c>
      <c r="B63" s="121" t="s">
        <v>16</v>
      </c>
      <c r="C63" s="78" t="s">
        <v>1006</v>
      </c>
      <c r="D63" s="4" t="s">
        <v>667</v>
      </c>
      <c r="E63" s="4" t="s">
        <v>1144</v>
      </c>
      <c r="F63" s="4" t="s">
        <v>1077</v>
      </c>
      <c r="G63" s="4" t="s">
        <v>1758</v>
      </c>
      <c r="H63" s="58">
        <v>5.0206582207991922E-2</v>
      </c>
      <c r="I63" s="4" t="s">
        <v>275</v>
      </c>
    </row>
    <row r="64" spans="1:9" ht="15.75" thickBot="1" x14ac:dyDescent="0.3">
      <c r="A64" s="3">
        <v>39</v>
      </c>
      <c r="B64" s="120" t="s">
        <v>16</v>
      </c>
      <c r="C64" s="77" t="s">
        <v>1011</v>
      </c>
      <c r="D64" s="3" t="s">
        <v>669</v>
      </c>
      <c r="E64" s="3" t="s">
        <v>1145</v>
      </c>
      <c r="F64" s="3" t="s">
        <v>1759</v>
      </c>
      <c r="G64" s="3" t="s">
        <v>390</v>
      </c>
      <c r="H64" s="57">
        <v>2.0312412691369467E-2</v>
      </c>
      <c r="I64" s="3" t="s">
        <v>277</v>
      </c>
    </row>
    <row r="65" spans="1:9" ht="15.75" thickBot="1" x14ac:dyDescent="0.3">
      <c r="A65" s="4">
        <v>40</v>
      </c>
      <c r="B65" s="121" t="s">
        <v>22</v>
      </c>
      <c r="C65" s="78" t="s">
        <v>1012</v>
      </c>
      <c r="D65" s="4" t="s">
        <v>457</v>
      </c>
      <c r="E65" s="4" t="s">
        <v>639</v>
      </c>
      <c r="F65" s="4" t="s">
        <v>1760</v>
      </c>
      <c r="G65" s="4" t="s">
        <v>316</v>
      </c>
      <c r="H65" s="58">
        <v>4.0934426885090427E-2</v>
      </c>
      <c r="I65" s="4" t="s">
        <v>408</v>
      </c>
    </row>
    <row r="66" spans="1:9" ht="15.75" thickBot="1" x14ac:dyDescent="0.3">
      <c r="A66" s="124"/>
      <c r="B66" s="63"/>
      <c r="C66" s="122" t="s">
        <v>23</v>
      </c>
      <c r="D66" s="61" t="s">
        <v>1146</v>
      </c>
      <c r="E66" s="61" t="s">
        <v>1761</v>
      </c>
      <c r="F66" s="61" t="s">
        <v>1762</v>
      </c>
      <c r="G66" s="61" t="s">
        <v>1763</v>
      </c>
      <c r="H66" s="72">
        <v>2.193143923207504E-2</v>
      </c>
    </row>
  </sheetData>
  <mergeCells count="2">
    <mergeCell ref="A22:E22"/>
    <mergeCell ref="G24:I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E948B-0129-44CA-A1E2-1AF926F00CE9}">
  <dimension ref="A2:H50"/>
  <sheetViews>
    <sheetView showGridLines="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56" t="s">
        <v>78</v>
      </c>
    </row>
    <row r="3" spans="1:7" x14ac:dyDescent="0.25">
      <c r="A3" s="51" t="s">
        <v>256</v>
      </c>
    </row>
    <row r="4" spans="1:7" ht="15" customHeight="1" x14ac:dyDescent="0.25">
      <c r="E4" s="106" t="s">
        <v>1461</v>
      </c>
      <c r="F4" s="106"/>
    </row>
    <row r="5" spans="1:7" x14ac:dyDescent="0.25">
      <c r="A5" s="87" t="s">
        <v>51</v>
      </c>
      <c r="B5" s="87" t="s">
        <v>552</v>
      </c>
      <c r="C5" s="87" t="s">
        <v>1379</v>
      </c>
      <c r="D5" s="87" t="s">
        <v>1564</v>
      </c>
      <c r="E5" s="87" t="s">
        <v>4</v>
      </c>
      <c r="F5" s="87" t="s">
        <v>5</v>
      </c>
      <c r="G5" s="87" t="s">
        <v>72</v>
      </c>
    </row>
    <row r="6" spans="1:7" x14ac:dyDescent="0.25">
      <c r="A6" s="8" t="s">
        <v>77</v>
      </c>
      <c r="B6" s="13">
        <v>8032.360457929999</v>
      </c>
      <c r="C6" s="13">
        <v>8207.1618850599989</v>
      </c>
      <c r="D6" s="13">
        <v>8387.1567572099957</v>
      </c>
      <c r="E6" s="13">
        <v>179.99487214999581</v>
      </c>
      <c r="F6" s="12">
        <v>2.193143923207504E-2</v>
      </c>
      <c r="G6" s="12">
        <v>1.7770117591500732E-2</v>
      </c>
    </row>
    <row r="7" spans="1:7" x14ac:dyDescent="0.25">
      <c r="A7" s="8" t="s">
        <v>76</v>
      </c>
      <c r="B7" s="13">
        <v>-528.60109953000006</v>
      </c>
      <c r="C7" s="13">
        <v>-539.74804347000008</v>
      </c>
      <c r="D7" s="13">
        <v>-546.27253906999988</v>
      </c>
      <c r="E7" s="13">
        <v>-6.5244955999999048</v>
      </c>
      <c r="F7" s="12">
        <v>1.2088039371211811E-2</v>
      </c>
      <c r="G7" s="12">
        <v>9.8689066212356708E-3</v>
      </c>
    </row>
    <row r="8" spans="1:7" x14ac:dyDescent="0.25">
      <c r="A8" s="8" t="s">
        <v>70</v>
      </c>
      <c r="B8" s="13">
        <v>8560.9615574599993</v>
      </c>
      <c r="C8" s="13">
        <v>8746.9099285299981</v>
      </c>
      <c r="D8" s="13">
        <v>8933.4292962799955</v>
      </c>
      <c r="E8" s="13">
        <v>186.51936774999618</v>
      </c>
      <c r="F8" s="12">
        <v>2.1324029774403147E-2</v>
      </c>
      <c r="G8" s="12">
        <v>1.7282555332704251E-2</v>
      </c>
    </row>
    <row r="9" spans="1:7" x14ac:dyDescent="0.25">
      <c r="A9" s="8" t="s">
        <v>75</v>
      </c>
      <c r="B9" s="13">
        <v>8201.1635208399985</v>
      </c>
      <c r="C9" s="13">
        <v>8369.79763576</v>
      </c>
      <c r="D9" s="13">
        <v>8550.5393055199984</v>
      </c>
      <c r="E9" s="13">
        <v>180.74166975999927</v>
      </c>
      <c r="F9" s="12">
        <v>2.1594508926688939E-2</v>
      </c>
      <c r="G9" s="12">
        <v>1.7431464700729652E-2</v>
      </c>
    </row>
    <row r="10" spans="1:7" x14ac:dyDescent="0.25">
      <c r="A10" s="8" t="s">
        <v>74</v>
      </c>
      <c r="B10" s="13">
        <v>226.28583195000004</v>
      </c>
      <c r="C10" s="13">
        <v>237.58519319999999</v>
      </c>
      <c r="D10" s="13">
        <v>246.20776667000001</v>
      </c>
      <c r="E10" s="13">
        <v>8.6225734700000292</v>
      </c>
      <c r="F10" s="12">
        <v>3.6292554068138069E-2</v>
      </c>
      <c r="G10" s="12">
        <v>3.4926091176964706E-2</v>
      </c>
    </row>
    <row r="11" spans="1:7" x14ac:dyDescent="0.25">
      <c r="A11" s="8" t="s">
        <v>68</v>
      </c>
      <c r="B11" s="13">
        <v>133.51220466999999</v>
      </c>
      <c r="C11" s="13">
        <v>139.52709957000002</v>
      </c>
      <c r="D11" s="13">
        <v>136.73750076999994</v>
      </c>
      <c r="E11" s="13">
        <v>-2.7895988000000713</v>
      </c>
      <c r="F11" s="12">
        <v>-1.9993240084522391E-2</v>
      </c>
      <c r="G11" s="12">
        <v>-2.1693272054877651E-2</v>
      </c>
    </row>
    <row r="12" spans="1:7" x14ac:dyDescent="0.25">
      <c r="A12" s="8" t="s">
        <v>73</v>
      </c>
      <c r="B12" s="13">
        <v>359.79803662</v>
      </c>
      <c r="C12" s="13">
        <v>377.11229277000007</v>
      </c>
      <c r="D12" s="13">
        <v>382.94526744000001</v>
      </c>
      <c r="E12" s="13">
        <v>5.832974669999957</v>
      </c>
      <c r="F12" s="12">
        <v>1.5467474229373572E-2</v>
      </c>
      <c r="G12" s="12">
        <v>1.397759471398332E-2</v>
      </c>
    </row>
    <row r="13" spans="1:7" x14ac:dyDescent="0.25">
      <c r="A13" s="9" t="s">
        <v>26</v>
      </c>
      <c r="B13" s="10">
        <v>4.2027759873126978E-2</v>
      </c>
      <c r="C13" s="10">
        <v>4.311377341842336E-2</v>
      </c>
      <c r="D13" s="10">
        <v>4.286654707162274E-2</v>
      </c>
      <c r="E13" s="10">
        <v>-2.4722634680061917E-4</v>
      </c>
    </row>
    <row r="16" spans="1:7" ht="15.75" x14ac:dyDescent="0.25">
      <c r="A16" s="56" t="s">
        <v>55</v>
      </c>
    </row>
    <row r="17" spans="1:8" x14ac:dyDescent="0.25">
      <c r="A17" s="51" t="s">
        <v>257</v>
      </c>
    </row>
    <row r="18" spans="1:8" ht="15" customHeight="1" x14ac:dyDescent="0.25">
      <c r="E18" s="106" t="s">
        <v>1461</v>
      </c>
      <c r="F18" s="106"/>
    </row>
    <row r="19" spans="1:8" x14ac:dyDescent="0.25">
      <c r="A19" s="87" t="s">
        <v>51</v>
      </c>
      <c r="B19" s="87" t="s">
        <v>552</v>
      </c>
      <c r="C19" s="87" t="s">
        <v>1379</v>
      </c>
      <c r="D19" s="87" t="s">
        <v>1564</v>
      </c>
      <c r="E19" s="87" t="s">
        <v>4</v>
      </c>
      <c r="F19" s="87" t="s">
        <v>5</v>
      </c>
      <c r="G19" s="87" t="s">
        <v>72</v>
      </c>
      <c r="H19" s="87" t="s">
        <v>6</v>
      </c>
    </row>
    <row r="20" spans="1:8" x14ac:dyDescent="0.25">
      <c r="A20" s="8" t="s">
        <v>327</v>
      </c>
      <c r="B20" s="13">
        <v>183.21651543999997</v>
      </c>
      <c r="C20" s="13">
        <v>185.46837108000003</v>
      </c>
      <c r="D20" s="13">
        <v>189.67428633999998</v>
      </c>
      <c r="E20" s="13">
        <v>4.2059152599999603</v>
      </c>
      <c r="F20" s="12">
        <v>2.2677264244617641E-2</v>
      </c>
      <c r="G20" s="12">
        <v>2.2677264244617804E-2</v>
      </c>
      <c r="H20" s="12">
        <v>2.1231968155720784E-2</v>
      </c>
    </row>
    <row r="21" spans="1:8" x14ac:dyDescent="0.25">
      <c r="A21" s="8" t="s">
        <v>64</v>
      </c>
      <c r="B21" s="13">
        <v>0</v>
      </c>
      <c r="C21" s="13">
        <v>0</v>
      </c>
      <c r="D21" s="13">
        <v>0</v>
      </c>
      <c r="E21" s="13">
        <v>0</v>
      </c>
      <c r="F21" s="12" t="s">
        <v>51</v>
      </c>
      <c r="G21" s="12" t="s">
        <v>51</v>
      </c>
      <c r="H21" s="12">
        <v>0</v>
      </c>
    </row>
    <row r="22" spans="1:8" x14ac:dyDescent="0.25">
      <c r="A22" s="8" t="s">
        <v>328</v>
      </c>
      <c r="B22" s="13">
        <v>4252.0825771599993</v>
      </c>
      <c r="C22" s="13">
        <v>4339.519109169999</v>
      </c>
      <c r="D22" s="13">
        <v>4425.2014032099987</v>
      </c>
      <c r="E22" s="13">
        <v>85.68229403999996</v>
      </c>
      <c r="F22" s="12">
        <v>1.9744651857608261E-2</v>
      </c>
      <c r="G22" s="12">
        <v>1.7767273778579295E-2</v>
      </c>
      <c r="H22" s="12">
        <v>0.49535304488867615</v>
      </c>
    </row>
    <row r="23" spans="1:8" x14ac:dyDescent="0.25">
      <c r="A23" s="8" t="s">
        <v>63</v>
      </c>
      <c r="B23" s="13">
        <v>0</v>
      </c>
      <c r="C23" s="13">
        <v>0</v>
      </c>
      <c r="D23" s="13">
        <v>0</v>
      </c>
      <c r="E23" s="13">
        <v>0</v>
      </c>
      <c r="F23" s="12" t="s">
        <v>51</v>
      </c>
      <c r="G23" s="12" t="s">
        <v>51</v>
      </c>
      <c r="H23" s="12">
        <v>0</v>
      </c>
    </row>
    <row r="24" spans="1:8" x14ac:dyDescent="0.25">
      <c r="A24" s="8" t="s">
        <v>62</v>
      </c>
      <c r="B24" s="13">
        <v>611.50730613999997</v>
      </c>
      <c r="C24" s="13">
        <v>618.82553265999979</v>
      </c>
      <c r="D24" s="13">
        <v>627.86119841999982</v>
      </c>
      <c r="E24" s="13">
        <v>9.0356657599999899</v>
      </c>
      <c r="F24" s="12">
        <v>1.4601313751810624E-2</v>
      </c>
      <c r="G24" s="12">
        <v>1.4456475351858608E-2</v>
      </c>
      <c r="H24" s="12">
        <v>7.0282214992337833E-2</v>
      </c>
    </row>
    <row r="25" spans="1:8" x14ac:dyDescent="0.25">
      <c r="A25" s="8" t="s">
        <v>61</v>
      </c>
      <c r="B25" s="13">
        <v>3511.3991779600001</v>
      </c>
      <c r="C25" s="13">
        <v>3600.4023958999996</v>
      </c>
      <c r="D25" s="13">
        <v>3688.0632120699993</v>
      </c>
      <c r="E25" s="13">
        <v>87.660816169999606</v>
      </c>
      <c r="F25" s="12">
        <v>2.4347505231588663E-2</v>
      </c>
      <c r="G25" s="12">
        <v>1.6921893591499603E-2</v>
      </c>
      <c r="H25" s="12">
        <v>0.41283846211283726</v>
      </c>
    </row>
    <row r="26" spans="1:8" x14ac:dyDescent="0.25">
      <c r="A26" s="8" t="s">
        <v>60</v>
      </c>
      <c r="B26" s="13">
        <v>0</v>
      </c>
      <c r="C26" s="13">
        <v>0</v>
      </c>
      <c r="D26" s="13">
        <v>0</v>
      </c>
      <c r="E26" s="13">
        <v>0</v>
      </c>
      <c r="F26" s="12" t="s">
        <v>51</v>
      </c>
      <c r="G26" s="12" t="s">
        <v>51</v>
      </c>
      <c r="H26" s="12">
        <v>0</v>
      </c>
    </row>
    <row r="27" spans="1:8" ht="22.5" x14ac:dyDescent="0.25">
      <c r="A27" s="8" t="s">
        <v>59</v>
      </c>
      <c r="B27" s="13">
        <v>2.7057552599999997</v>
      </c>
      <c r="C27" s="13">
        <v>2.6379253300000003</v>
      </c>
      <c r="D27" s="13">
        <v>2.6312137</v>
      </c>
      <c r="E27" s="13">
        <v>-6.7116299999998887E-3</v>
      </c>
      <c r="F27" s="12">
        <v>-2.5442835411872283E-3</v>
      </c>
      <c r="G27" s="12">
        <v>-2.5442835411874048E-3</v>
      </c>
      <c r="H27" s="12">
        <v>2.945356830770099E-4</v>
      </c>
    </row>
    <row r="28" spans="1:8" x14ac:dyDescent="0.25">
      <c r="A28" s="8" t="s">
        <v>58</v>
      </c>
      <c r="B28" s="13">
        <v>0</v>
      </c>
      <c r="C28" s="13">
        <v>0</v>
      </c>
      <c r="D28" s="13">
        <v>0</v>
      </c>
      <c r="E28" s="13">
        <v>0</v>
      </c>
      <c r="F28" s="12" t="s">
        <v>51</v>
      </c>
      <c r="G28" s="12" t="s">
        <v>51</v>
      </c>
      <c r="H28" s="12">
        <v>0</v>
      </c>
    </row>
    <row r="29" spans="1:8" x14ac:dyDescent="0.25">
      <c r="A29" s="8" t="s">
        <v>57</v>
      </c>
      <c r="B29" s="13">
        <v>5.0225499999999999E-2</v>
      </c>
      <c r="C29" s="13">
        <v>5.6594390000000001E-2</v>
      </c>
      <c r="D29" s="13">
        <v>5.3259220000000003E-2</v>
      </c>
      <c r="E29" s="13">
        <v>-3.3351699999999984E-3</v>
      </c>
      <c r="F29" s="12">
        <v>-5.8931106068993731E-2</v>
      </c>
      <c r="G29" s="12">
        <v>-5.8931106068993863E-2</v>
      </c>
      <c r="H29" s="12">
        <v>5.9617889428170532E-6</v>
      </c>
    </row>
    <row r="30" spans="1:8" x14ac:dyDescent="0.25">
      <c r="A30" s="9" t="s">
        <v>70</v>
      </c>
      <c r="B30" s="11">
        <v>8560.9615574599993</v>
      </c>
      <c r="C30" s="11">
        <v>8746.9099285299981</v>
      </c>
      <c r="D30" s="11">
        <v>8933.4292962799955</v>
      </c>
      <c r="E30" s="11">
        <v>186.51936774999618</v>
      </c>
      <c r="F30" s="10">
        <v>2.1324029774403147E-2</v>
      </c>
      <c r="G30" s="10">
        <v>1.728255533270447E-2</v>
      </c>
    </row>
    <row r="31" spans="1:8" x14ac:dyDescent="0.25">
      <c r="B31" s="18"/>
      <c r="C31" s="18"/>
      <c r="D31" s="18"/>
      <c r="E31" s="18"/>
    </row>
    <row r="33" spans="1:7" ht="15.75" x14ac:dyDescent="0.25">
      <c r="A33" s="6" t="s">
        <v>71</v>
      </c>
    </row>
    <row r="34" spans="1:7" x14ac:dyDescent="0.25">
      <c r="A34" s="51" t="s">
        <v>257</v>
      </c>
    </row>
    <row r="36" spans="1:7" ht="22.5" x14ac:dyDescent="0.25">
      <c r="A36" s="87" t="s">
        <v>51</v>
      </c>
      <c r="B36" s="87" t="s">
        <v>70</v>
      </c>
      <c r="C36" s="87" t="s">
        <v>69</v>
      </c>
      <c r="D36" s="87" t="s">
        <v>68</v>
      </c>
      <c r="E36" s="87" t="s">
        <v>67</v>
      </c>
      <c r="F36" s="87" t="s">
        <v>66</v>
      </c>
      <c r="G36" s="87" t="s">
        <v>65</v>
      </c>
    </row>
    <row r="37" spans="1:7" x14ac:dyDescent="0.25">
      <c r="A37" s="8" t="s">
        <v>327</v>
      </c>
      <c r="B37" s="13">
        <v>189.67428633999998</v>
      </c>
      <c r="C37" s="13">
        <v>4.6148202600000001</v>
      </c>
      <c r="D37" s="13">
        <v>2.1704122899999994</v>
      </c>
      <c r="E37" s="13">
        <v>6.785232549999999</v>
      </c>
      <c r="F37" s="12">
        <v>3.577307541749309E-2</v>
      </c>
      <c r="G37" s="12">
        <v>0.96422692458250692</v>
      </c>
    </row>
    <row r="38" spans="1:7" x14ac:dyDescent="0.25">
      <c r="A38" s="8" t="s">
        <v>64</v>
      </c>
      <c r="B38" s="13">
        <v>0</v>
      </c>
      <c r="C38" s="13">
        <v>0</v>
      </c>
      <c r="D38" s="13">
        <v>0</v>
      </c>
      <c r="E38" s="13">
        <v>0</v>
      </c>
      <c r="F38" s="12" t="s">
        <v>51</v>
      </c>
      <c r="G38" s="12">
        <v>1</v>
      </c>
    </row>
    <row r="39" spans="1:7" x14ac:dyDescent="0.25">
      <c r="A39" s="8" t="s">
        <v>328</v>
      </c>
      <c r="B39" s="13">
        <v>4425.2014032099987</v>
      </c>
      <c r="C39" s="13">
        <v>90.904720739999973</v>
      </c>
      <c r="D39" s="13">
        <v>52.503794249999991</v>
      </c>
      <c r="E39" s="13">
        <v>143.40851498999999</v>
      </c>
      <c r="F39" s="12">
        <v>3.2407228942387303E-2</v>
      </c>
      <c r="G39" s="12">
        <v>0.96759277105761266</v>
      </c>
    </row>
    <row r="40" spans="1:7" x14ac:dyDescent="0.25">
      <c r="A40" s="8" t="s">
        <v>63</v>
      </c>
      <c r="B40" s="13">
        <v>0</v>
      </c>
      <c r="C40" s="13">
        <v>0</v>
      </c>
      <c r="D40" s="13">
        <v>0</v>
      </c>
      <c r="E40" s="13">
        <v>0</v>
      </c>
      <c r="F40" s="12" t="s">
        <v>51</v>
      </c>
      <c r="G40" s="12">
        <v>1</v>
      </c>
    </row>
    <row r="41" spans="1:7" x14ac:dyDescent="0.25">
      <c r="A41" s="8" t="s">
        <v>62</v>
      </c>
      <c r="B41" s="13">
        <v>627.86119841999982</v>
      </c>
      <c r="C41" s="13">
        <v>9.1095881200000015</v>
      </c>
      <c r="D41" s="13">
        <v>3.39842735</v>
      </c>
      <c r="E41" s="13">
        <v>12.50801547</v>
      </c>
      <c r="F41" s="12">
        <v>1.9921625195944856E-2</v>
      </c>
      <c r="G41" s="12">
        <v>0.98007837480405513</v>
      </c>
    </row>
    <row r="42" spans="1:7" x14ac:dyDescent="0.25">
      <c r="A42" s="8" t="s">
        <v>61</v>
      </c>
      <c r="B42" s="13">
        <v>3688.0632120699993</v>
      </c>
      <c r="C42" s="13">
        <v>141.45332049000001</v>
      </c>
      <c r="D42" s="13">
        <v>78.66409471999998</v>
      </c>
      <c r="E42" s="13">
        <v>220.11741520999999</v>
      </c>
      <c r="F42" s="12">
        <v>5.9683742537171611E-2</v>
      </c>
      <c r="G42" s="12">
        <v>0.94031625746282843</v>
      </c>
    </row>
    <row r="43" spans="1:7" x14ac:dyDescent="0.25">
      <c r="A43" s="8" t="s">
        <v>60</v>
      </c>
      <c r="B43" s="13">
        <v>0</v>
      </c>
      <c r="C43" s="13">
        <v>0</v>
      </c>
      <c r="D43" s="13">
        <v>0</v>
      </c>
      <c r="E43" s="13">
        <v>0</v>
      </c>
      <c r="F43" s="12" t="s">
        <v>51</v>
      </c>
      <c r="G43" s="12">
        <v>1</v>
      </c>
    </row>
    <row r="44" spans="1:7" ht="22.5" x14ac:dyDescent="0.25">
      <c r="A44" s="8" t="s">
        <v>59</v>
      </c>
      <c r="B44" s="13">
        <v>2.6312137</v>
      </c>
      <c r="C44" s="13">
        <v>0.12531706000000001</v>
      </c>
      <c r="D44" s="13">
        <v>7.7215999999999993E-4</v>
      </c>
      <c r="E44" s="13">
        <v>0.12608922</v>
      </c>
      <c r="F44" s="12">
        <v>4.7920554685467014E-2</v>
      </c>
      <c r="G44" s="12">
        <v>0.95207944531453303</v>
      </c>
    </row>
    <row r="45" spans="1:7" x14ac:dyDescent="0.25">
      <c r="A45" s="8" t="s">
        <v>58</v>
      </c>
      <c r="B45" s="13">
        <v>0</v>
      </c>
      <c r="C45" s="13">
        <v>0</v>
      </c>
      <c r="D45" s="13">
        <v>0</v>
      </c>
      <c r="E45" s="13">
        <v>0</v>
      </c>
      <c r="F45" s="12" t="s">
        <v>51</v>
      </c>
      <c r="G45" s="12">
        <v>1</v>
      </c>
    </row>
    <row r="46" spans="1:7" x14ac:dyDescent="0.25">
      <c r="A46" s="8" t="s">
        <v>57</v>
      </c>
      <c r="B46" s="13">
        <v>5.3259220000000003E-2</v>
      </c>
      <c r="C46" s="13">
        <v>0</v>
      </c>
      <c r="D46" s="13">
        <v>0</v>
      </c>
      <c r="E46" s="13">
        <v>0</v>
      </c>
      <c r="F46" s="12">
        <v>0</v>
      </c>
      <c r="G46" s="12">
        <v>1</v>
      </c>
    </row>
    <row r="47" spans="1:7" x14ac:dyDescent="0.25">
      <c r="A47" s="9" t="s">
        <v>56</v>
      </c>
      <c r="B47" s="11">
        <v>8933.4292962799955</v>
      </c>
      <c r="C47" s="11">
        <v>246.20776667000001</v>
      </c>
      <c r="D47" s="11">
        <v>136.73750076999994</v>
      </c>
      <c r="E47" s="11">
        <v>382.94526743999995</v>
      </c>
      <c r="F47" s="10">
        <v>4.2866547071622733E-2</v>
      </c>
      <c r="G47" s="10">
        <v>0.95713345292837726</v>
      </c>
    </row>
    <row r="50" spans="1:1" ht="15.75" x14ac:dyDescent="0.25">
      <c r="A50" s="6" t="s">
        <v>55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8F369-A909-4617-B1A6-C88A22E1FCA4}">
  <dimension ref="A2:G91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5" t="s">
        <v>25</v>
      </c>
      <c r="B2" s="105"/>
      <c r="C2" s="105"/>
      <c r="D2" s="105"/>
    </row>
    <row r="21" spans="1:7" ht="15.75" x14ac:dyDescent="0.25">
      <c r="A21" s="104" t="s">
        <v>24</v>
      </c>
      <c r="B21" s="104"/>
      <c r="C21" s="104"/>
      <c r="D21" s="104"/>
      <c r="E21" s="104"/>
    </row>
    <row r="22" spans="1:7" ht="15.75" thickBot="1" x14ac:dyDescent="0.3"/>
    <row r="23" spans="1:7" ht="15" customHeight="1" x14ac:dyDescent="0.25">
      <c r="D23" s="107" t="s">
        <v>409</v>
      </c>
      <c r="E23" s="108"/>
      <c r="F23" s="109"/>
      <c r="G23" s="151" t="s">
        <v>1461</v>
      </c>
    </row>
    <row r="24" spans="1:7" x14ac:dyDescent="0.25">
      <c r="D24" s="110" t="s">
        <v>410</v>
      </c>
      <c r="E24" s="111"/>
      <c r="F24" s="112"/>
      <c r="G24" s="152"/>
    </row>
    <row r="25" spans="1:7" ht="15.75" thickBot="1" x14ac:dyDescent="0.3">
      <c r="D25" s="125" t="s">
        <v>411</v>
      </c>
      <c r="E25" s="126"/>
      <c r="F25" s="127"/>
      <c r="G25" s="152"/>
    </row>
    <row r="26" spans="1:7" ht="15.75" thickBot="1" x14ac:dyDescent="0.3">
      <c r="A26" s="130" t="s">
        <v>1</v>
      </c>
      <c r="B26" s="131" t="s">
        <v>2</v>
      </c>
      <c r="C26" s="135" t="s">
        <v>3</v>
      </c>
      <c r="D26" s="141">
        <v>44621</v>
      </c>
      <c r="E26" s="132">
        <v>44652</v>
      </c>
      <c r="F26" s="142">
        <v>44682</v>
      </c>
      <c r="G26" s="83" t="s">
        <v>4</v>
      </c>
    </row>
    <row r="27" spans="1:7" x14ac:dyDescent="0.25">
      <c r="A27" s="134">
        <v>1</v>
      </c>
      <c r="B27" s="8" t="s">
        <v>7</v>
      </c>
      <c r="C27" s="137" t="s">
        <v>11</v>
      </c>
      <c r="D27" s="145">
        <v>1.9551139685930516E-2</v>
      </c>
      <c r="E27" s="22">
        <v>2.1615154341419515E-2</v>
      </c>
      <c r="F27" s="146">
        <v>2.1159768681737412E-2</v>
      </c>
      <c r="G27" s="139">
        <v>-4.5538565968210321E-4</v>
      </c>
    </row>
    <row r="28" spans="1:7" x14ac:dyDescent="0.25">
      <c r="A28" s="134">
        <f>+A27+1</f>
        <v>2</v>
      </c>
      <c r="B28" s="8" t="s">
        <v>7</v>
      </c>
      <c r="C28" s="137" t="s">
        <v>13</v>
      </c>
      <c r="D28" s="145">
        <v>2.4142105365631692E-2</v>
      </c>
      <c r="E28" s="22">
        <v>2.3776353401444725E-2</v>
      </c>
      <c r="F28" s="146">
        <v>2.3459493551944866E-2</v>
      </c>
      <c r="G28" s="139">
        <v>-3.1685984949985854E-4</v>
      </c>
    </row>
    <row r="29" spans="1:7" x14ac:dyDescent="0.25">
      <c r="A29" s="134">
        <f t="shared" ref="A29:A66" si="0">+A28+1</f>
        <v>3</v>
      </c>
      <c r="B29" s="8" t="s">
        <v>7</v>
      </c>
      <c r="C29" s="137" t="s">
        <v>1001</v>
      </c>
      <c r="D29" s="145">
        <v>2.5896203119147379E-2</v>
      </c>
      <c r="E29" s="22">
        <v>2.8033532587226555E-2</v>
      </c>
      <c r="F29" s="146">
        <v>2.8042539871762487E-2</v>
      </c>
      <c r="G29" s="140">
        <v>9.0072845359313869E-6</v>
      </c>
    </row>
    <row r="30" spans="1:7" ht="22.5" x14ac:dyDescent="0.25">
      <c r="A30" s="134">
        <f t="shared" si="0"/>
        <v>4</v>
      </c>
      <c r="B30" s="8" t="s">
        <v>7</v>
      </c>
      <c r="C30" s="137" t="s">
        <v>1004</v>
      </c>
      <c r="D30" s="145">
        <v>2.9333494826349289E-2</v>
      </c>
      <c r="E30" s="22">
        <v>2.7676951365620893E-2</v>
      </c>
      <c r="F30" s="146">
        <v>2.809764296540657E-2</v>
      </c>
      <c r="G30" s="140">
        <v>4.206915997856768E-4</v>
      </c>
    </row>
    <row r="31" spans="1:7" x14ac:dyDescent="0.25">
      <c r="A31" s="134">
        <f t="shared" si="0"/>
        <v>5</v>
      </c>
      <c r="B31" s="8" t="s">
        <v>7</v>
      </c>
      <c r="C31" s="137" t="s">
        <v>8</v>
      </c>
      <c r="D31" s="145">
        <v>3.2366293923060382E-2</v>
      </c>
      <c r="E31" s="22">
        <v>3.2097960319560193E-2</v>
      </c>
      <c r="F31" s="146">
        <v>3.1433150662922522E-2</v>
      </c>
      <c r="G31" s="139">
        <v>-6.6480965663767017E-4</v>
      </c>
    </row>
    <row r="32" spans="1:7" x14ac:dyDescent="0.25">
      <c r="A32" s="134">
        <f t="shared" si="0"/>
        <v>6</v>
      </c>
      <c r="B32" s="8" t="s">
        <v>7</v>
      </c>
      <c r="C32" s="137" t="s">
        <v>1051</v>
      </c>
      <c r="D32" s="145">
        <v>3.1571192479463023E-2</v>
      </c>
      <c r="E32" s="22">
        <v>3.2617702727587954E-2</v>
      </c>
      <c r="F32" s="146">
        <v>3.2460550836984937E-2</v>
      </c>
      <c r="G32" s="139">
        <v>-1.5715189060301615E-4</v>
      </c>
    </row>
    <row r="33" spans="1:7" ht="22.5" x14ac:dyDescent="0.25">
      <c r="A33" s="134">
        <f t="shared" si="0"/>
        <v>7</v>
      </c>
      <c r="B33" s="8" t="s">
        <v>7</v>
      </c>
      <c r="C33" s="137" t="s">
        <v>998</v>
      </c>
      <c r="D33" s="145">
        <v>2.9367899784258075E-2</v>
      </c>
      <c r="E33" s="22">
        <v>3.0703365368509327E-2</v>
      </c>
      <c r="F33" s="146">
        <v>3.2610188631365354E-2</v>
      </c>
      <c r="G33" s="140">
        <v>1.9068232628560271E-3</v>
      </c>
    </row>
    <row r="34" spans="1:7" x14ac:dyDescent="0.25">
      <c r="A34" s="134">
        <f t="shared" si="0"/>
        <v>8</v>
      </c>
      <c r="B34" s="8" t="s">
        <v>7</v>
      </c>
      <c r="C34" s="137" t="s">
        <v>999</v>
      </c>
      <c r="D34" s="145">
        <v>3.186386374358556E-2</v>
      </c>
      <c r="E34" s="22">
        <v>3.2788242665317796E-2</v>
      </c>
      <c r="F34" s="146">
        <v>3.4205830128321714E-2</v>
      </c>
      <c r="G34" s="140">
        <v>1.4175874630039179E-3</v>
      </c>
    </row>
    <row r="35" spans="1:7" x14ac:dyDescent="0.25">
      <c r="A35" s="134">
        <f t="shared" si="0"/>
        <v>9</v>
      </c>
      <c r="B35" s="8" t="s">
        <v>7</v>
      </c>
      <c r="C35" s="137" t="s">
        <v>993</v>
      </c>
      <c r="D35" s="145">
        <v>3.5786241380093647E-2</v>
      </c>
      <c r="E35" s="22">
        <v>3.7121020789063826E-2</v>
      </c>
      <c r="F35" s="146">
        <v>3.4508860152084195E-2</v>
      </c>
      <c r="G35" s="139">
        <v>-2.612160636979631E-3</v>
      </c>
    </row>
    <row r="36" spans="1:7" x14ac:dyDescent="0.25">
      <c r="A36" s="134">
        <f t="shared" si="0"/>
        <v>10</v>
      </c>
      <c r="B36" s="8" t="s">
        <v>7</v>
      </c>
      <c r="C36" s="137" t="s">
        <v>990</v>
      </c>
      <c r="D36" s="145">
        <v>3.5557245515286176E-2</v>
      </c>
      <c r="E36" s="22">
        <v>3.4617718999113409E-2</v>
      </c>
      <c r="F36" s="146">
        <v>3.4978882402249285E-2</v>
      </c>
      <c r="G36" s="140">
        <v>3.6116340313587653E-4</v>
      </c>
    </row>
    <row r="37" spans="1:7" x14ac:dyDescent="0.25">
      <c r="A37" s="134">
        <f t="shared" si="0"/>
        <v>11</v>
      </c>
      <c r="B37" s="8" t="s">
        <v>7</v>
      </c>
      <c r="C37" s="137" t="s">
        <v>38</v>
      </c>
      <c r="D37" s="145">
        <v>3.9737924189631881E-2</v>
      </c>
      <c r="E37" s="22">
        <v>4.157419461195417E-2</v>
      </c>
      <c r="F37" s="146">
        <v>3.6966434711843139E-2</v>
      </c>
      <c r="G37" s="139">
        <v>-4.6077599001110303E-3</v>
      </c>
    </row>
    <row r="38" spans="1:7" x14ac:dyDescent="0.25">
      <c r="A38" s="134">
        <f t="shared" si="0"/>
        <v>12</v>
      </c>
      <c r="B38" s="8" t="s">
        <v>7</v>
      </c>
      <c r="C38" s="137" t="s">
        <v>15</v>
      </c>
      <c r="D38" s="145">
        <v>4.1996832939275516E-2</v>
      </c>
      <c r="E38" s="22">
        <v>4.1339962272857189E-2</v>
      </c>
      <c r="F38" s="146">
        <v>4.0434714230619125E-2</v>
      </c>
      <c r="G38" s="139">
        <v>-9.052480422380646E-4</v>
      </c>
    </row>
    <row r="39" spans="1:7" x14ac:dyDescent="0.25">
      <c r="A39" s="134">
        <f t="shared" si="0"/>
        <v>13</v>
      </c>
      <c r="B39" s="8" t="s">
        <v>7</v>
      </c>
      <c r="C39" s="137" t="s">
        <v>992</v>
      </c>
      <c r="D39" s="145">
        <v>4.2973555808097898E-2</v>
      </c>
      <c r="E39" s="22">
        <v>4.2106260736329906E-2</v>
      </c>
      <c r="F39" s="146">
        <v>4.1730381930412813E-2</v>
      </c>
      <c r="G39" s="139">
        <v>-3.7587880591709311E-4</v>
      </c>
    </row>
    <row r="40" spans="1:7" x14ac:dyDescent="0.25">
      <c r="A40" s="134">
        <f t="shared" si="0"/>
        <v>14</v>
      </c>
      <c r="B40" s="8" t="s">
        <v>7</v>
      </c>
      <c r="C40" s="137" t="s">
        <v>14</v>
      </c>
      <c r="D40" s="145">
        <v>3.9099286981103598E-2</v>
      </c>
      <c r="E40" s="22">
        <v>4.2102464341800913E-2</v>
      </c>
      <c r="F40" s="146">
        <v>4.207579271062032E-2</v>
      </c>
      <c r="G40" s="139">
        <v>-2.6671631180592847E-5</v>
      </c>
    </row>
    <row r="41" spans="1:7" x14ac:dyDescent="0.25">
      <c r="A41" s="134">
        <f t="shared" si="0"/>
        <v>15</v>
      </c>
      <c r="B41" s="8" t="s">
        <v>7</v>
      </c>
      <c r="C41" s="137" t="s">
        <v>9</v>
      </c>
      <c r="D41" s="145">
        <v>4.3314736540653979E-2</v>
      </c>
      <c r="E41" s="22">
        <v>4.4296272688000959E-2</v>
      </c>
      <c r="F41" s="146">
        <v>4.2269617362368304E-2</v>
      </c>
      <c r="G41" s="139">
        <v>-2.026655325632655E-3</v>
      </c>
    </row>
    <row r="42" spans="1:7" x14ac:dyDescent="0.25">
      <c r="A42" s="134">
        <f t="shared" si="0"/>
        <v>16</v>
      </c>
      <c r="B42" s="8" t="s">
        <v>7</v>
      </c>
      <c r="C42" s="137" t="s">
        <v>997</v>
      </c>
      <c r="D42" s="145">
        <v>4.7874814481187349E-2</v>
      </c>
      <c r="E42" s="22">
        <v>4.4822617338359162E-2</v>
      </c>
      <c r="F42" s="146">
        <v>4.2885206099386224E-2</v>
      </c>
      <c r="G42" s="139">
        <v>-1.9374112389729387E-3</v>
      </c>
    </row>
    <row r="43" spans="1:7" x14ac:dyDescent="0.25">
      <c r="A43" s="134">
        <f t="shared" si="0"/>
        <v>17</v>
      </c>
      <c r="B43" s="8" t="s">
        <v>7</v>
      </c>
      <c r="C43" s="137" t="s">
        <v>17</v>
      </c>
      <c r="D43" s="145">
        <v>3.6391121665478234E-2</v>
      </c>
      <c r="E43" s="22">
        <v>4.6172580281480982E-2</v>
      </c>
      <c r="F43" s="146">
        <v>4.5049797604656917E-2</v>
      </c>
      <c r="G43" s="139">
        <v>-1.1227826768240648E-3</v>
      </c>
    </row>
    <row r="44" spans="1:7" x14ac:dyDescent="0.25">
      <c r="A44" s="134">
        <f t="shared" si="0"/>
        <v>18</v>
      </c>
      <c r="B44" s="8" t="s">
        <v>7</v>
      </c>
      <c r="C44" s="137" t="s">
        <v>996</v>
      </c>
      <c r="D44" s="145">
        <v>4.2086145718957205E-2</v>
      </c>
      <c r="E44" s="22">
        <v>4.4879304196662112E-2</v>
      </c>
      <c r="F44" s="146">
        <v>4.5703063693586503E-2</v>
      </c>
      <c r="G44" s="140">
        <v>8.2375949692439082E-4</v>
      </c>
    </row>
    <row r="45" spans="1:7" x14ac:dyDescent="0.25">
      <c r="A45" s="134">
        <f t="shared" si="0"/>
        <v>19</v>
      </c>
      <c r="B45" s="8" t="s">
        <v>7</v>
      </c>
      <c r="C45" s="137" t="s">
        <v>991</v>
      </c>
      <c r="D45" s="145">
        <v>4.5533487984745019E-2</v>
      </c>
      <c r="E45" s="22">
        <v>4.8657065753481069E-2</v>
      </c>
      <c r="F45" s="146">
        <v>4.956594207437176E-2</v>
      </c>
      <c r="G45" s="140">
        <v>9.0887632089069192E-4</v>
      </c>
    </row>
    <row r="46" spans="1:7" x14ac:dyDescent="0.25">
      <c r="A46" s="134">
        <f t="shared" si="0"/>
        <v>20</v>
      </c>
      <c r="B46" s="8" t="s">
        <v>7</v>
      </c>
      <c r="C46" s="137" t="s">
        <v>1000</v>
      </c>
      <c r="D46" s="145">
        <v>4.3759908101934156E-2</v>
      </c>
      <c r="E46" s="22">
        <v>4.8090267077028952E-2</v>
      </c>
      <c r="F46" s="148">
        <v>5.1901054190383315E-2</v>
      </c>
      <c r="G46" s="140">
        <v>3.8107871133543636E-3</v>
      </c>
    </row>
    <row r="47" spans="1:7" x14ac:dyDescent="0.25">
      <c r="A47" s="134">
        <f t="shared" si="0"/>
        <v>21</v>
      </c>
      <c r="B47" s="8" t="s">
        <v>7</v>
      </c>
      <c r="C47" s="137" t="s">
        <v>994</v>
      </c>
      <c r="D47" s="147">
        <v>5.5431174681196044E-2</v>
      </c>
      <c r="E47" s="21">
        <v>6.0248949344361057E-2</v>
      </c>
      <c r="F47" s="148">
        <v>5.3036227255284771E-2</v>
      </c>
      <c r="G47" s="139">
        <v>-7.2127220890762858E-3</v>
      </c>
    </row>
    <row r="48" spans="1:7" x14ac:dyDescent="0.25">
      <c r="A48" s="134">
        <f t="shared" si="0"/>
        <v>22</v>
      </c>
      <c r="B48" s="8" t="s">
        <v>7</v>
      </c>
      <c r="C48" s="137" t="s">
        <v>12</v>
      </c>
      <c r="D48" s="147">
        <v>6.0167453902738324E-2</v>
      </c>
      <c r="E48" s="21">
        <v>5.7261675228329707E-2</v>
      </c>
      <c r="F48" s="148">
        <v>6.4462817203475686E-2</v>
      </c>
      <c r="G48" s="140">
        <v>7.201141975145979E-3</v>
      </c>
    </row>
    <row r="49" spans="1:7" x14ac:dyDescent="0.25">
      <c r="A49" s="134">
        <f t="shared" si="0"/>
        <v>23</v>
      </c>
      <c r="B49" s="8" t="s">
        <v>7</v>
      </c>
      <c r="C49" s="137" t="s">
        <v>10</v>
      </c>
      <c r="D49" s="147">
        <v>6.2035538776400008E-2</v>
      </c>
      <c r="E49" s="21">
        <v>6.5499616737921443E-2</v>
      </c>
      <c r="F49" s="148">
        <v>6.616969015088639E-2</v>
      </c>
      <c r="G49" s="140">
        <v>6.7007341296494716E-4</v>
      </c>
    </row>
    <row r="50" spans="1:7" x14ac:dyDescent="0.25">
      <c r="A50" s="134">
        <f t="shared" si="0"/>
        <v>24</v>
      </c>
      <c r="B50" s="8" t="s">
        <v>7</v>
      </c>
      <c r="C50" s="137" t="s">
        <v>1052</v>
      </c>
      <c r="D50" s="145">
        <v>4.7988487044580988E-2</v>
      </c>
      <c r="E50" s="21">
        <v>5.8078533403821284E-2</v>
      </c>
      <c r="F50" s="148">
        <v>6.7877833857044434E-2</v>
      </c>
      <c r="G50" s="140">
        <v>9.7993004532231504E-3</v>
      </c>
    </row>
    <row r="51" spans="1:7" x14ac:dyDescent="0.25">
      <c r="A51" s="134">
        <f t="shared" si="0"/>
        <v>25</v>
      </c>
      <c r="B51" s="8" t="s">
        <v>7</v>
      </c>
      <c r="C51" s="137" t="s">
        <v>1768</v>
      </c>
      <c r="D51" s="147">
        <v>7.3770728293385185E-2</v>
      </c>
      <c r="E51" s="21">
        <v>7.4344493234405604E-2</v>
      </c>
      <c r="F51" s="148">
        <v>7.1559578740834406E-2</v>
      </c>
      <c r="G51" s="139">
        <v>-2.7849144935711972E-3</v>
      </c>
    </row>
    <row r="52" spans="1:7" x14ac:dyDescent="0.25">
      <c r="A52" s="134">
        <f t="shared" si="0"/>
        <v>26</v>
      </c>
      <c r="B52" s="8" t="s">
        <v>7</v>
      </c>
      <c r="C52" s="137" t="s">
        <v>1003</v>
      </c>
      <c r="D52" s="149">
        <v>7.6001037007400338E-2</v>
      </c>
      <c r="E52" s="20">
        <v>8.0251622863872288E-2</v>
      </c>
      <c r="F52" s="150">
        <v>8.1692336604734003E-2</v>
      </c>
      <c r="G52" s="140">
        <v>1.4407137408617154E-3</v>
      </c>
    </row>
    <row r="53" spans="1:7" ht="15.75" thickBot="1" x14ac:dyDescent="0.3">
      <c r="A53" s="161">
        <f t="shared" si="0"/>
        <v>27</v>
      </c>
      <c r="B53" s="162" t="s">
        <v>7</v>
      </c>
      <c r="C53" s="163" t="s">
        <v>1002</v>
      </c>
      <c r="D53" s="164">
        <v>8.0668178673845195E-2</v>
      </c>
      <c r="E53" s="165">
        <v>8.1671202625346176E-2</v>
      </c>
      <c r="F53" s="166">
        <v>8.2340972537137458E-2</v>
      </c>
      <c r="G53" s="168">
        <v>6.6976991179128198E-4</v>
      </c>
    </row>
    <row r="54" spans="1:7" x14ac:dyDescent="0.25">
      <c r="A54" s="133">
        <v>1</v>
      </c>
      <c r="B54" s="128" t="s">
        <v>16</v>
      </c>
      <c r="C54" s="136" t="s">
        <v>1007</v>
      </c>
      <c r="D54" s="143">
        <v>1.5008618277640032E-2</v>
      </c>
      <c r="E54" s="129">
        <v>1.5889717029889915E-2</v>
      </c>
      <c r="F54" s="144">
        <v>1.5893785491883864E-2</v>
      </c>
      <c r="G54" s="138">
        <v>4.0684619939494737E-6</v>
      </c>
    </row>
    <row r="55" spans="1:7" x14ac:dyDescent="0.25">
      <c r="A55" s="134">
        <f t="shared" si="0"/>
        <v>2</v>
      </c>
      <c r="B55" s="8" t="s">
        <v>16</v>
      </c>
      <c r="C55" s="137" t="s">
        <v>1008</v>
      </c>
      <c r="D55" s="145">
        <v>1.9341180763395301E-2</v>
      </c>
      <c r="E55" s="22">
        <v>1.7554417772100962E-2</v>
      </c>
      <c r="F55" s="146">
        <v>1.6785680380495899E-2</v>
      </c>
      <c r="G55" s="139">
        <v>-7.6873739160506285E-4</v>
      </c>
    </row>
    <row r="56" spans="1:7" x14ac:dyDescent="0.25">
      <c r="A56" s="134">
        <f t="shared" si="0"/>
        <v>3</v>
      </c>
      <c r="B56" s="8" t="s">
        <v>16</v>
      </c>
      <c r="C56" s="137" t="s">
        <v>20</v>
      </c>
      <c r="D56" s="145">
        <v>2.8723416955406238E-2</v>
      </c>
      <c r="E56" s="22">
        <v>2.8464052771789268E-2</v>
      </c>
      <c r="F56" s="146">
        <v>2.9385929529678004E-2</v>
      </c>
      <c r="G56" s="140">
        <v>9.2187675788873644E-4</v>
      </c>
    </row>
    <row r="57" spans="1:7" x14ac:dyDescent="0.25">
      <c r="A57" s="134">
        <f t="shared" si="0"/>
        <v>4</v>
      </c>
      <c r="B57" s="8" t="s">
        <v>16</v>
      </c>
      <c r="C57" s="137" t="s">
        <v>18</v>
      </c>
      <c r="D57" s="145">
        <v>3.3922557367809629E-2</v>
      </c>
      <c r="E57" s="22">
        <v>3.3320437504020403E-2</v>
      </c>
      <c r="F57" s="146">
        <v>3.2437985921364036E-2</v>
      </c>
      <c r="G57" s="139">
        <v>-8.8245158265636697E-4</v>
      </c>
    </row>
    <row r="58" spans="1:7" x14ac:dyDescent="0.25">
      <c r="A58" s="134">
        <f t="shared" si="0"/>
        <v>5</v>
      </c>
      <c r="B58" s="8" t="s">
        <v>16</v>
      </c>
      <c r="C58" s="137" t="s">
        <v>1005</v>
      </c>
      <c r="D58" s="145">
        <v>3.8223511394657898E-2</v>
      </c>
      <c r="E58" s="22">
        <v>3.5563465614785184E-2</v>
      </c>
      <c r="F58" s="146">
        <v>3.6258476065219106E-2</v>
      </c>
      <c r="G58" s="140">
        <v>6.9501045043392218E-4</v>
      </c>
    </row>
    <row r="59" spans="1:7" x14ac:dyDescent="0.25">
      <c r="A59" s="134">
        <f t="shared" si="0"/>
        <v>6</v>
      </c>
      <c r="B59" s="8" t="s">
        <v>16</v>
      </c>
      <c r="C59" s="137" t="s">
        <v>1053</v>
      </c>
      <c r="D59" s="145">
        <v>3.3672159630310859E-2</v>
      </c>
      <c r="E59" s="22">
        <v>3.2918190403477841E-2</v>
      </c>
      <c r="F59" s="146">
        <v>3.7140825575347654E-2</v>
      </c>
      <c r="G59" s="140">
        <v>4.2226351718698124E-3</v>
      </c>
    </row>
    <row r="60" spans="1:7" x14ac:dyDescent="0.25">
      <c r="A60" s="134">
        <f t="shared" si="0"/>
        <v>7</v>
      </c>
      <c r="B60" s="8" t="s">
        <v>16</v>
      </c>
      <c r="C60" s="137" t="s">
        <v>1009</v>
      </c>
      <c r="D60" s="145">
        <v>4.2879799117733396E-2</v>
      </c>
      <c r="E60" s="22">
        <v>4.2016696837492339E-2</v>
      </c>
      <c r="F60" s="146">
        <v>4.2676768280612835E-2</v>
      </c>
      <c r="G60" s="140">
        <v>6.6007144312049681E-4</v>
      </c>
    </row>
    <row r="61" spans="1:7" x14ac:dyDescent="0.25">
      <c r="A61" s="134">
        <f t="shared" si="0"/>
        <v>8</v>
      </c>
      <c r="B61" s="8" t="s">
        <v>16</v>
      </c>
      <c r="C61" s="137" t="s">
        <v>1010</v>
      </c>
      <c r="D61" s="145">
        <v>4.2849480870308591E-2</v>
      </c>
      <c r="E61" s="22">
        <v>4.119927586607116E-2</v>
      </c>
      <c r="F61" s="146">
        <v>4.6837038502545975E-2</v>
      </c>
      <c r="G61" s="140">
        <v>5.6377626364748148E-3</v>
      </c>
    </row>
    <row r="62" spans="1:7" ht="22.5" x14ac:dyDescent="0.25">
      <c r="A62" s="134">
        <f t="shared" si="0"/>
        <v>9</v>
      </c>
      <c r="B62" s="8" t="s">
        <v>16</v>
      </c>
      <c r="C62" s="137" t="s">
        <v>1006</v>
      </c>
      <c r="D62" s="147">
        <v>5.4800884021278917E-2</v>
      </c>
      <c r="E62" s="21">
        <v>5.348758541348532E-2</v>
      </c>
      <c r="F62" s="148">
        <v>5.5361409819343711E-2</v>
      </c>
      <c r="G62" s="140">
        <v>1.8738244058583917E-3</v>
      </c>
    </row>
    <row r="63" spans="1:7" x14ac:dyDescent="0.25">
      <c r="A63" s="134">
        <f t="shared" si="0"/>
        <v>10</v>
      </c>
      <c r="B63" s="8" t="s">
        <v>16</v>
      </c>
      <c r="C63" s="137" t="s">
        <v>21</v>
      </c>
      <c r="D63" s="147">
        <v>7.3575520634696745E-2</v>
      </c>
      <c r="E63" s="20">
        <v>7.7364883238561652E-2</v>
      </c>
      <c r="F63" s="148">
        <v>7.2506338321083275E-2</v>
      </c>
      <c r="G63" s="139">
        <v>-4.8585449174783774E-3</v>
      </c>
    </row>
    <row r="64" spans="1:7" x14ac:dyDescent="0.25">
      <c r="A64" s="134">
        <f t="shared" si="0"/>
        <v>11</v>
      </c>
      <c r="B64" s="8" t="s">
        <v>16</v>
      </c>
      <c r="C64" s="137" t="s">
        <v>19</v>
      </c>
      <c r="D64" s="149">
        <v>7.6928458135405206E-2</v>
      </c>
      <c r="E64" s="20">
        <v>7.9647340485710622E-2</v>
      </c>
      <c r="F64" s="150">
        <v>7.9724499981692717E-2</v>
      </c>
      <c r="G64" s="140">
        <v>7.7159495982095927E-5</v>
      </c>
    </row>
    <row r="65" spans="1:7" x14ac:dyDescent="0.25">
      <c r="A65" s="134">
        <f t="shared" si="0"/>
        <v>12</v>
      </c>
      <c r="B65" s="8" t="s">
        <v>16</v>
      </c>
      <c r="C65" s="137" t="s">
        <v>1011</v>
      </c>
      <c r="D65" s="149">
        <v>7.7150625039681231E-2</v>
      </c>
      <c r="E65" s="20">
        <v>8.3617904692543488E-2</v>
      </c>
      <c r="F65" s="150">
        <v>8.2669226945808388E-2</v>
      </c>
      <c r="G65" s="139">
        <v>-9.486777467350993E-4</v>
      </c>
    </row>
    <row r="66" spans="1:7" ht="15.75" thickBot="1" x14ac:dyDescent="0.3">
      <c r="A66" s="161">
        <f t="shared" si="0"/>
        <v>13</v>
      </c>
      <c r="B66" s="162" t="s">
        <v>22</v>
      </c>
      <c r="C66" s="163" t="s">
        <v>1012</v>
      </c>
      <c r="D66" s="164">
        <v>0.14199257083880915</v>
      </c>
      <c r="E66" s="165">
        <v>0.13616225859993614</v>
      </c>
      <c r="F66" s="166">
        <v>0.11981681346150594</v>
      </c>
      <c r="G66" s="167">
        <v>-1.6345445138430198E-2</v>
      </c>
    </row>
    <row r="67" spans="1:7" ht="15.75" thickBot="1" x14ac:dyDescent="0.3">
      <c r="A67" s="34" t="s">
        <v>51</v>
      </c>
      <c r="B67" s="34"/>
      <c r="C67" s="156" t="s">
        <v>1769</v>
      </c>
      <c r="D67" s="157">
        <v>4.2027759873126971E-2</v>
      </c>
      <c r="E67" s="158">
        <v>4.3113773418423332E-2</v>
      </c>
      <c r="F67" s="159">
        <v>4.2866547071622713E-2</v>
      </c>
      <c r="G67" s="160">
        <v>-2.4722634680061917E-4</v>
      </c>
    </row>
    <row r="68" spans="1:7" x14ac:dyDescent="0.25">
      <c r="G68" s="52"/>
    </row>
    <row r="69" spans="1:7" x14ac:dyDescent="0.25">
      <c r="G69" s="52"/>
    </row>
    <row r="70" spans="1:7" x14ac:dyDescent="0.25">
      <c r="G70" s="52"/>
    </row>
    <row r="71" spans="1:7" x14ac:dyDescent="0.25">
      <c r="G71" s="52"/>
    </row>
    <row r="72" spans="1:7" x14ac:dyDescent="0.25">
      <c r="G72" s="52"/>
    </row>
    <row r="73" spans="1:7" x14ac:dyDescent="0.25">
      <c r="G73" s="52"/>
    </row>
    <row r="74" spans="1:7" x14ac:dyDescent="0.25">
      <c r="G74" s="52"/>
    </row>
    <row r="75" spans="1:7" x14ac:dyDescent="0.25">
      <c r="G75" s="52"/>
    </row>
    <row r="76" spans="1:7" x14ac:dyDescent="0.25">
      <c r="G76" s="52"/>
    </row>
    <row r="77" spans="1:7" x14ac:dyDescent="0.25">
      <c r="G77" s="52"/>
    </row>
    <row r="78" spans="1:7" x14ac:dyDescent="0.25">
      <c r="G78" s="52"/>
    </row>
    <row r="79" spans="1:7" x14ac:dyDescent="0.25">
      <c r="G79" s="52"/>
    </row>
    <row r="80" spans="1:7" x14ac:dyDescent="0.25">
      <c r="G80" s="52"/>
    </row>
    <row r="81" spans="7:7" x14ac:dyDescent="0.25">
      <c r="G81" s="52"/>
    </row>
    <row r="82" spans="7:7" x14ac:dyDescent="0.25">
      <c r="G82" s="52"/>
    </row>
    <row r="83" spans="7:7" x14ac:dyDescent="0.25">
      <c r="G83" s="52"/>
    </row>
    <row r="84" spans="7:7" x14ac:dyDescent="0.25">
      <c r="G84" s="52"/>
    </row>
    <row r="85" spans="7:7" x14ac:dyDescent="0.25">
      <c r="G85" s="52"/>
    </row>
    <row r="86" spans="7:7" x14ac:dyDescent="0.25">
      <c r="G86" s="52"/>
    </row>
    <row r="87" spans="7:7" x14ac:dyDescent="0.25">
      <c r="G87" s="52"/>
    </row>
    <row r="88" spans="7:7" x14ac:dyDescent="0.25">
      <c r="G88" s="52"/>
    </row>
    <row r="89" spans="7:7" x14ac:dyDescent="0.25">
      <c r="G89" s="52"/>
    </row>
    <row r="90" spans="7:7" x14ac:dyDescent="0.25">
      <c r="G90" s="52"/>
    </row>
    <row r="91" spans="7:7" x14ac:dyDescent="0.25">
      <c r="G91" s="53"/>
    </row>
  </sheetData>
  <sortState xmlns:xlrd2="http://schemas.microsoft.com/office/spreadsheetml/2017/richdata2" ref="A27:G66">
    <sortCondition ref="B27:B66"/>
    <sortCondition ref="F27:F66"/>
  </sortState>
  <mergeCells count="6">
    <mergeCell ref="D23:F23"/>
    <mergeCell ref="D24:F24"/>
    <mergeCell ref="D25:F25"/>
    <mergeCell ref="G23:G25"/>
    <mergeCell ref="A2:D2"/>
    <mergeCell ref="A21:E2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D40E4-9617-447F-90BF-CC19427A9FCA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104" t="s">
        <v>226</v>
      </c>
      <c r="B2" s="104"/>
      <c r="C2" s="104"/>
      <c r="D2" s="104"/>
    </row>
    <row r="4" spans="1:8" x14ac:dyDescent="0.25">
      <c r="A4" s="15"/>
      <c r="B4" s="15"/>
      <c r="C4" s="15"/>
      <c r="D4" s="15"/>
      <c r="E4" s="15"/>
      <c r="F4" s="15"/>
      <c r="G4" s="15"/>
      <c r="H4" s="15"/>
    </row>
    <row r="5" spans="1:8" x14ac:dyDescent="0.25">
      <c r="A5" s="15"/>
      <c r="B5" s="15"/>
      <c r="C5" s="15"/>
      <c r="D5" s="15"/>
      <c r="E5" s="15"/>
      <c r="F5" s="15"/>
      <c r="G5" s="15"/>
      <c r="H5" s="15"/>
    </row>
    <row r="6" spans="1:8" x14ac:dyDescent="0.25">
      <c r="A6" s="15"/>
      <c r="B6" s="15"/>
      <c r="C6" s="15"/>
      <c r="D6" s="15"/>
      <c r="E6" s="15"/>
      <c r="F6" s="15"/>
      <c r="G6" s="15"/>
      <c r="H6" s="15"/>
    </row>
    <row r="7" spans="1:8" x14ac:dyDescent="0.25">
      <c r="A7" s="15"/>
      <c r="B7" s="15"/>
      <c r="C7" s="15"/>
      <c r="D7" s="15"/>
      <c r="E7" s="15"/>
      <c r="F7" s="15"/>
      <c r="G7" s="15"/>
      <c r="H7" s="15"/>
    </row>
    <row r="8" spans="1:8" x14ac:dyDescent="0.25">
      <c r="A8" s="15"/>
      <c r="B8" s="15"/>
      <c r="C8" s="15"/>
      <c r="D8" s="15"/>
      <c r="E8" s="15"/>
      <c r="F8" s="15"/>
      <c r="G8" s="15"/>
      <c r="H8" s="15"/>
    </row>
    <row r="9" spans="1:8" x14ac:dyDescent="0.25">
      <c r="A9" s="15"/>
      <c r="B9" s="15"/>
      <c r="C9" s="15"/>
      <c r="D9" s="15"/>
      <c r="E9" s="15"/>
      <c r="F9" s="15"/>
      <c r="G9" s="15"/>
      <c r="H9" s="15"/>
    </row>
    <row r="10" spans="1:8" x14ac:dyDescent="0.25">
      <c r="A10" s="15"/>
      <c r="B10" s="15"/>
      <c r="C10" s="15"/>
      <c r="D10" s="15"/>
      <c r="E10" s="15"/>
      <c r="F10" s="15"/>
      <c r="G10" s="15"/>
      <c r="H10" s="15"/>
    </row>
    <row r="11" spans="1:8" x14ac:dyDescent="0.25">
      <c r="A11" s="15"/>
      <c r="B11" s="15"/>
      <c r="C11" s="15"/>
      <c r="D11" s="15"/>
      <c r="E11" s="15"/>
      <c r="F11" s="15"/>
      <c r="G11" s="15"/>
      <c r="H11" s="15"/>
    </row>
    <row r="12" spans="1:8" x14ac:dyDescent="0.25">
      <c r="A12" s="15"/>
      <c r="B12" s="15"/>
      <c r="C12" s="15"/>
      <c r="D12" s="15"/>
      <c r="E12" s="15"/>
      <c r="F12" s="15"/>
      <c r="G12" s="15"/>
      <c r="H12" s="15"/>
    </row>
    <row r="13" spans="1:8" x14ac:dyDescent="0.25">
      <c r="A13" s="15"/>
      <c r="B13" s="15"/>
      <c r="C13" s="15"/>
      <c r="D13" s="15"/>
      <c r="E13" s="15"/>
      <c r="F13" s="15"/>
      <c r="G13" s="15"/>
      <c r="H13" s="15"/>
    </row>
    <row r="14" spans="1:8" x14ac:dyDescent="0.25">
      <c r="A14" s="15"/>
      <c r="B14" s="15"/>
      <c r="C14" s="15"/>
      <c r="D14" s="15"/>
      <c r="E14" s="15"/>
      <c r="F14" s="15"/>
      <c r="G14" s="15"/>
      <c r="H14" s="15"/>
    </row>
    <row r="15" spans="1:8" x14ac:dyDescent="0.25">
      <c r="A15" s="15"/>
      <c r="B15" s="15"/>
      <c r="C15" s="15"/>
      <c r="D15" s="15"/>
      <c r="E15" s="15"/>
      <c r="F15" s="15"/>
      <c r="G15" s="15"/>
      <c r="H15" s="15"/>
    </row>
    <row r="16" spans="1:8" x14ac:dyDescent="0.25">
      <c r="A16" s="15"/>
      <c r="B16" s="15"/>
      <c r="C16" s="15"/>
      <c r="D16" s="15"/>
      <c r="E16" s="15"/>
      <c r="F16" s="15"/>
      <c r="G16" s="15"/>
      <c r="H16" s="15"/>
    </row>
    <row r="17" spans="1:9" x14ac:dyDescent="0.25">
      <c r="A17" s="15"/>
      <c r="B17" s="15"/>
      <c r="C17" s="15"/>
      <c r="D17" s="15"/>
      <c r="E17" s="15"/>
      <c r="F17" s="15"/>
      <c r="G17" s="15"/>
      <c r="H17" s="15"/>
    </row>
    <row r="18" spans="1:9" x14ac:dyDescent="0.25">
      <c r="A18" s="15"/>
      <c r="B18" s="15"/>
      <c r="C18" s="15"/>
      <c r="D18" s="15"/>
      <c r="E18" s="15"/>
      <c r="F18" s="15"/>
      <c r="G18" s="15"/>
      <c r="H18" s="15"/>
    </row>
    <row r="19" spans="1:9" x14ac:dyDescent="0.25">
      <c r="A19" s="15"/>
      <c r="B19" s="15"/>
      <c r="C19" s="15"/>
      <c r="D19" s="15"/>
      <c r="E19" s="15"/>
      <c r="F19" s="15"/>
      <c r="G19" s="15"/>
      <c r="H19" s="15"/>
    </row>
    <row r="22" spans="1:9" ht="15.75" x14ac:dyDescent="0.25">
      <c r="A22" s="104" t="s">
        <v>36</v>
      </c>
      <c r="B22" s="104"/>
      <c r="C22" s="104"/>
      <c r="D22" s="104"/>
      <c r="E22" s="104"/>
    </row>
    <row r="23" spans="1:9" ht="15.75" thickBot="1" x14ac:dyDescent="0.3">
      <c r="A23" s="51" t="s">
        <v>220</v>
      </c>
    </row>
    <row r="24" spans="1:9" ht="15.75" customHeight="1" thickBot="1" x14ac:dyDescent="0.3">
      <c r="G24" s="102" t="s">
        <v>1461</v>
      </c>
      <c r="H24" s="103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44621</v>
      </c>
      <c r="E25" s="2">
        <v>44652</v>
      </c>
      <c r="F25" s="2">
        <v>44682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3">
        <v>1</v>
      </c>
      <c r="B26" s="120" t="s">
        <v>7</v>
      </c>
      <c r="C26" s="77" t="s">
        <v>990</v>
      </c>
      <c r="D26" s="3" t="s">
        <v>670</v>
      </c>
      <c r="E26" s="3" t="s">
        <v>1147</v>
      </c>
      <c r="F26" s="3" t="s">
        <v>1770</v>
      </c>
      <c r="G26" s="3" t="s">
        <v>1771</v>
      </c>
      <c r="H26" s="57">
        <v>4.0989968661762813E-2</v>
      </c>
      <c r="I26" s="3" t="s">
        <v>1772</v>
      </c>
    </row>
    <row r="27" spans="1:9" ht="15.75" thickBot="1" x14ac:dyDescent="0.3">
      <c r="A27" s="4">
        <v>2</v>
      </c>
      <c r="B27" s="121" t="s">
        <v>7</v>
      </c>
      <c r="C27" s="78" t="s">
        <v>991</v>
      </c>
      <c r="D27" s="4" t="s">
        <v>671</v>
      </c>
      <c r="E27" s="4" t="s">
        <v>1149</v>
      </c>
      <c r="F27" s="4" t="s">
        <v>1773</v>
      </c>
      <c r="G27" s="4" t="s">
        <v>1273</v>
      </c>
      <c r="H27" s="58">
        <v>3.9864625725793801E-2</v>
      </c>
      <c r="I27" s="4" t="s">
        <v>1774</v>
      </c>
    </row>
    <row r="28" spans="1:9" ht="15.75" thickBot="1" x14ac:dyDescent="0.3">
      <c r="A28" s="3">
        <v>3</v>
      </c>
      <c r="B28" s="120" t="s">
        <v>7</v>
      </c>
      <c r="C28" s="77" t="s">
        <v>8</v>
      </c>
      <c r="D28" s="3" t="s">
        <v>672</v>
      </c>
      <c r="E28" s="3" t="s">
        <v>1150</v>
      </c>
      <c r="F28" s="3" t="s">
        <v>1775</v>
      </c>
      <c r="G28" s="3" t="s">
        <v>1776</v>
      </c>
      <c r="H28" s="57">
        <v>1.9445189107912961E-2</v>
      </c>
      <c r="I28" s="3" t="s">
        <v>1777</v>
      </c>
    </row>
    <row r="29" spans="1:9" ht="15.75" thickBot="1" x14ac:dyDescent="0.3">
      <c r="A29" s="4">
        <v>4</v>
      </c>
      <c r="B29" s="121" t="s">
        <v>7</v>
      </c>
      <c r="C29" s="79" t="s">
        <v>992</v>
      </c>
      <c r="D29" s="4" t="s">
        <v>673</v>
      </c>
      <c r="E29" s="4" t="s">
        <v>1151</v>
      </c>
      <c r="F29" s="4" t="s">
        <v>1778</v>
      </c>
      <c r="G29" s="4" t="s">
        <v>1404</v>
      </c>
      <c r="H29" s="58">
        <v>1.1588928201037837E-2</v>
      </c>
      <c r="I29" s="4" t="s">
        <v>1454</v>
      </c>
    </row>
    <row r="30" spans="1:9" ht="15.75" thickBot="1" x14ac:dyDescent="0.3">
      <c r="A30" s="3">
        <v>5</v>
      </c>
      <c r="B30" s="120" t="s">
        <v>7</v>
      </c>
      <c r="C30" s="77" t="s">
        <v>9</v>
      </c>
      <c r="D30" s="3" t="s">
        <v>674</v>
      </c>
      <c r="E30" s="3" t="s">
        <v>1152</v>
      </c>
      <c r="F30" s="3" t="s">
        <v>1779</v>
      </c>
      <c r="G30" s="3" t="s">
        <v>1780</v>
      </c>
      <c r="H30" s="57">
        <v>1.5532598872515851E-2</v>
      </c>
      <c r="I30" s="3" t="s">
        <v>940</v>
      </c>
    </row>
    <row r="31" spans="1:9" ht="15.75" thickBot="1" x14ac:dyDescent="0.3">
      <c r="A31" s="4">
        <v>6</v>
      </c>
      <c r="B31" s="121" t="s">
        <v>7</v>
      </c>
      <c r="C31" s="78" t="s">
        <v>993</v>
      </c>
      <c r="D31" s="4" t="s">
        <v>676</v>
      </c>
      <c r="E31" s="4" t="s">
        <v>1154</v>
      </c>
      <c r="F31" s="4" t="s">
        <v>1781</v>
      </c>
      <c r="G31" s="4" t="s">
        <v>1405</v>
      </c>
      <c r="H31" s="58">
        <v>1.7807122919941586E-2</v>
      </c>
      <c r="I31" s="4" t="s">
        <v>1105</v>
      </c>
    </row>
    <row r="32" spans="1:9" ht="15.75" thickBot="1" x14ac:dyDescent="0.3">
      <c r="A32" s="3">
        <v>7</v>
      </c>
      <c r="B32" s="120" t="s">
        <v>7</v>
      </c>
      <c r="C32" s="77" t="s">
        <v>38</v>
      </c>
      <c r="D32" s="3" t="s">
        <v>675</v>
      </c>
      <c r="E32" s="3" t="s">
        <v>1153</v>
      </c>
      <c r="F32" s="3" t="s">
        <v>1782</v>
      </c>
      <c r="G32" s="3" t="s">
        <v>1783</v>
      </c>
      <c r="H32" s="57">
        <v>6.4279606897996323E-3</v>
      </c>
      <c r="I32" s="3" t="s">
        <v>1784</v>
      </c>
    </row>
    <row r="33" spans="1:9" ht="15.75" thickBot="1" x14ac:dyDescent="0.3">
      <c r="A33" s="4">
        <v>8</v>
      </c>
      <c r="B33" s="121" t="s">
        <v>7</v>
      </c>
      <c r="C33" s="78" t="s">
        <v>994</v>
      </c>
      <c r="D33" s="4" t="s">
        <v>677</v>
      </c>
      <c r="E33" s="4" t="s">
        <v>1155</v>
      </c>
      <c r="F33" s="4" t="s">
        <v>1785</v>
      </c>
      <c r="G33" s="4" t="s">
        <v>1786</v>
      </c>
      <c r="H33" s="58">
        <v>2.1986992843618099E-2</v>
      </c>
      <c r="I33" s="4" t="s">
        <v>1156</v>
      </c>
    </row>
    <row r="34" spans="1:9" ht="15.75" thickBot="1" x14ac:dyDescent="0.3">
      <c r="A34" s="3">
        <v>9</v>
      </c>
      <c r="B34" s="120" t="s">
        <v>7</v>
      </c>
      <c r="C34" s="77" t="s">
        <v>10</v>
      </c>
      <c r="D34" s="3" t="s">
        <v>678</v>
      </c>
      <c r="E34" s="3" t="s">
        <v>1157</v>
      </c>
      <c r="F34" s="3" t="s">
        <v>1787</v>
      </c>
      <c r="G34" s="3" t="s">
        <v>1301</v>
      </c>
      <c r="H34" s="57">
        <v>8.3580286590964493E-3</v>
      </c>
      <c r="I34" s="3" t="s">
        <v>1431</v>
      </c>
    </row>
    <row r="35" spans="1:9" ht="15.75" thickBot="1" x14ac:dyDescent="0.3">
      <c r="A35" s="4">
        <v>10</v>
      </c>
      <c r="B35" s="121" t="s">
        <v>7</v>
      </c>
      <c r="C35" s="78" t="s">
        <v>997</v>
      </c>
      <c r="D35" s="4" t="s">
        <v>682</v>
      </c>
      <c r="E35" s="4" t="s">
        <v>1160</v>
      </c>
      <c r="F35" s="4" t="s">
        <v>1788</v>
      </c>
      <c r="G35" s="4" t="s">
        <v>1789</v>
      </c>
      <c r="H35" s="58">
        <v>4.1425580143177737E-2</v>
      </c>
      <c r="I35" s="4" t="s">
        <v>260</v>
      </c>
    </row>
    <row r="36" spans="1:9" ht="15.75" thickBot="1" x14ac:dyDescent="0.3">
      <c r="A36" s="3">
        <v>11</v>
      </c>
      <c r="B36" s="120" t="s">
        <v>7</v>
      </c>
      <c r="C36" s="80" t="s">
        <v>996</v>
      </c>
      <c r="D36" s="3" t="s">
        <v>685</v>
      </c>
      <c r="E36" s="3" t="s">
        <v>1161</v>
      </c>
      <c r="F36" s="3" t="s">
        <v>1790</v>
      </c>
      <c r="G36" s="3" t="s">
        <v>1791</v>
      </c>
      <c r="H36" s="57">
        <v>3.6597701947525686E-2</v>
      </c>
      <c r="I36" s="3" t="s">
        <v>414</v>
      </c>
    </row>
    <row r="37" spans="1:9" ht="15.75" thickBot="1" x14ac:dyDescent="0.3">
      <c r="A37" s="4">
        <v>12</v>
      </c>
      <c r="B37" s="121" t="s">
        <v>7</v>
      </c>
      <c r="C37" s="78" t="s">
        <v>11</v>
      </c>
      <c r="D37" s="4" t="s">
        <v>681</v>
      </c>
      <c r="E37" s="4" t="s">
        <v>1158</v>
      </c>
      <c r="F37" s="4" t="s">
        <v>1792</v>
      </c>
      <c r="G37" s="4" t="s">
        <v>1793</v>
      </c>
      <c r="H37" s="58">
        <v>8.6035967755750502E-3</v>
      </c>
      <c r="I37" s="4" t="s">
        <v>947</v>
      </c>
    </row>
    <row r="38" spans="1:9" ht="15.75" thickBot="1" x14ac:dyDescent="0.3">
      <c r="A38" s="3">
        <v>13</v>
      </c>
      <c r="B38" s="120" t="s">
        <v>7</v>
      </c>
      <c r="C38" s="77" t="s">
        <v>13</v>
      </c>
      <c r="D38" s="3" t="s">
        <v>684</v>
      </c>
      <c r="E38" s="3" t="s">
        <v>1164</v>
      </c>
      <c r="F38" s="3" t="s">
        <v>1794</v>
      </c>
      <c r="G38" s="3" t="s">
        <v>1795</v>
      </c>
      <c r="H38" s="57">
        <v>3.2654688547556911E-2</v>
      </c>
      <c r="I38" s="3" t="s">
        <v>413</v>
      </c>
    </row>
    <row r="39" spans="1:9" ht="15.75" thickBot="1" x14ac:dyDescent="0.3">
      <c r="A39" s="4">
        <v>14</v>
      </c>
      <c r="B39" s="121" t="s">
        <v>7</v>
      </c>
      <c r="C39" s="78" t="s">
        <v>995</v>
      </c>
      <c r="D39" s="4" t="s">
        <v>683</v>
      </c>
      <c r="E39" s="4" t="s">
        <v>1163</v>
      </c>
      <c r="F39" s="4" t="s">
        <v>1796</v>
      </c>
      <c r="G39" s="4" t="s">
        <v>1414</v>
      </c>
      <c r="H39" s="58">
        <v>1.0154634038173557E-2</v>
      </c>
      <c r="I39" s="4" t="s">
        <v>1797</v>
      </c>
    </row>
    <row r="40" spans="1:9" ht="15.75" thickBot="1" x14ac:dyDescent="0.3">
      <c r="A40" s="3">
        <v>15</v>
      </c>
      <c r="B40" s="120" t="s">
        <v>7</v>
      </c>
      <c r="C40" s="77" t="s">
        <v>12</v>
      </c>
      <c r="D40" s="3" t="s">
        <v>686</v>
      </c>
      <c r="E40" s="3" t="s">
        <v>1166</v>
      </c>
      <c r="F40" s="3" t="s">
        <v>1798</v>
      </c>
      <c r="G40" s="3" t="s">
        <v>1799</v>
      </c>
      <c r="H40" s="57">
        <v>5.9644322473596271E-3</v>
      </c>
      <c r="I40" s="3" t="s">
        <v>789</v>
      </c>
    </row>
    <row r="41" spans="1:9" ht="23.25" thickBot="1" x14ac:dyDescent="0.3">
      <c r="A41" s="4">
        <v>16</v>
      </c>
      <c r="B41" s="121" t="s">
        <v>7</v>
      </c>
      <c r="C41" s="78" t="s">
        <v>998</v>
      </c>
      <c r="D41" s="4" t="s">
        <v>687</v>
      </c>
      <c r="E41" s="4" t="s">
        <v>1167</v>
      </c>
      <c r="F41" s="4" t="s">
        <v>1801</v>
      </c>
      <c r="G41" s="4" t="s">
        <v>623</v>
      </c>
      <c r="H41" s="58">
        <v>1.621446666508982E-2</v>
      </c>
      <c r="I41" s="4" t="s">
        <v>382</v>
      </c>
    </row>
    <row r="42" spans="1:9" ht="15.75" thickBot="1" x14ac:dyDescent="0.3">
      <c r="A42" s="3">
        <v>17</v>
      </c>
      <c r="B42" s="120" t="s">
        <v>7</v>
      </c>
      <c r="C42" s="77" t="s">
        <v>14</v>
      </c>
      <c r="D42" s="3" t="s">
        <v>689</v>
      </c>
      <c r="E42" s="3" t="s">
        <v>1168</v>
      </c>
      <c r="F42" s="3" t="s">
        <v>1802</v>
      </c>
      <c r="G42" s="3" t="s">
        <v>471</v>
      </c>
      <c r="H42" s="57">
        <v>1.2078254884558803E-2</v>
      </c>
      <c r="I42" s="3" t="s">
        <v>1505</v>
      </c>
    </row>
    <row r="43" spans="1:9" ht="15.75" thickBot="1" x14ac:dyDescent="0.3">
      <c r="A43" s="4">
        <v>18</v>
      </c>
      <c r="B43" s="121" t="s">
        <v>7</v>
      </c>
      <c r="C43" s="78" t="s">
        <v>999</v>
      </c>
      <c r="D43" s="4" t="s">
        <v>690</v>
      </c>
      <c r="E43" s="4" t="s">
        <v>1169</v>
      </c>
      <c r="F43" s="4" t="s">
        <v>1803</v>
      </c>
      <c r="G43" s="4" t="s">
        <v>1804</v>
      </c>
      <c r="H43" s="67">
        <v>-1.0070350898032784E-3</v>
      </c>
      <c r="I43" s="4" t="s">
        <v>351</v>
      </c>
    </row>
    <row r="44" spans="1:9" ht="15.75" thickBot="1" x14ac:dyDescent="0.3">
      <c r="A44" s="3">
        <v>19</v>
      </c>
      <c r="B44" s="120" t="s">
        <v>7</v>
      </c>
      <c r="C44" s="77" t="s">
        <v>1001</v>
      </c>
      <c r="D44" s="3" t="s">
        <v>1170</v>
      </c>
      <c r="E44" s="3" t="s">
        <v>1171</v>
      </c>
      <c r="F44" s="3" t="s">
        <v>1805</v>
      </c>
      <c r="G44" s="3" t="s">
        <v>301</v>
      </c>
      <c r="H44" s="59">
        <v>1.0819711739967284E-3</v>
      </c>
      <c r="I44" s="3" t="s">
        <v>326</v>
      </c>
    </row>
    <row r="45" spans="1:9" ht="15.75" thickBot="1" x14ac:dyDescent="0.3">
      <c r="A45" s="4">
        <v>20</v>
      </c>
      <c r="B45" s="121" t="s">
        <v>7</v>
      </c>
      <c r="C45" s="78" t="s">
        <v>1051</v>
      </c>
      <c r="D45" s="4" t="s">
        <v>692</v>
      </c>
      <c r="E45" s="4" t="s">
        <v>1173</v>
      </c>
      <c r="F45" s="4" t="s">
        <v>1806</v>
      </c>
      <c r="G45" s="4" t="s">
        <v>1807</v>
      </c>
      <c r="H45" s="58">
        <v>8.6715294337315948E-3</v>
      </c>
      <c r="I45" s="4" t="s">
        <v>963</v>
      </c>
    </row>
    <row r="46" spans="1:9" ht="15.75" thickBot="1" x14ac:dyDescent="0.3">
      <c r="A46" s="3">
        <v>21</v>
      </c>
      <c r="B46" s="120" t="s">
        <v>7</v>
      </c>
      <c r="C46" s="77" t="s">
        <v>1000</v>
      </c>
      <c r="D46" s="3" t="s">
        <v>693</v>
      </c>
      <c r="E46" s="3" t="s">
        <v>1174</v>
      </c>
      <c r="F46" s="3" t="s">
        <v>1808</v>
      </c>
      <c r="G46" s="3" t="s">
        <v>1809</v>
      </c>
      <c r="H46" s="57">
        <v>1.1546332724361525E-2</v>
      </c>
      <c r="I46" s="3" t="s">
        <v>1076</v>
      </c>
    </row>
    <row r="47" spans="1:9" ht="15.75" thickBot="1" x14ac:dyDescent="0.3">
      <c r="A47" s="4">
        <v>22</v>
      </c>
      <c r="B47" s="121" t="s">
        <v>7</v>
      </c>
      <c r="C47" s="78" t="s">
        <v>1052</v>
      </c>
      <c r="D47" s="4" t="s">
        <v>694</v>
      </c>
      <c r="E47" s="4" t="s">
        <v>1176</v>
      </c>
      <c r="F47" s="4" t="s">
        <v>1810</v>
      </c>
      <c r="G47" s="4" t="s">
        <v>1510</v>
      </c>
      <c r="H47" s="58">
        <v>1.3827462209963266E-2</v>
      </c>
      <c r="I47" s="4" t="s">
        <v>262</v>
      </c>
    </row>
    <row r="48" spans="1:9" ht="15.75" thickBot="1" x14ac:dyDescent="0.3">
      <c r="A48" s="3">
        <v>23</v>
      </c>
      <c r="B48" s="120" t="s">
        <v>7</v>
      </c>
      <c r="C48" s="77" t="s">
        <v>1002</v>
      </c>
      <c r="D48" s="3" t="s">
        <v>695</v>
      </c>
      <c r="E48" s="3" t="s">
        <v>1177</v>
      </c>
      <c r="F48" s="3" t="s">
        <v>1812</v>
      </c>
      <c r="G48" s="3" t="s">
        <v>1175</v>
      </c>
      <c r="H48" s="57">
        <v>1.5352999311967732E-2</v>
      </c>
      <c r="I48" s="3" t="s">
        <v>303</v>
      </c>
    </row>
    <row r="49" spans="1:9" ht="15.75" thickBot="1" x14ac:dyDescent="0.3">
      <c r="A49" s="4">
        <v>24</v>
      </c>
      <c r="B49" s="121" t="s">
        <v>7</v>
      </c>
      <c r="C49" s="78" t="s">
        <v>15</v>
      </c>
      <c r="D49" s="4" t="s">
        <v>696</v>
      </c>
      <c r="E49" s="4" t="s">
        <v>1178</v>
      </c>
      <c r="F49" s="4" t="s">
        <v>1813</v>
      </c>
      <c r="G49" s="4" t="s">
        <v>749</v>
      </c>
      <c r="H49" s="58">
        <v>9.5480637555391892E-3</v>
      </c>
      <c r="I49" s="4" t="s">
        <v>319</v>
      </c>
    </row>
    <row r="50" spans="1:9" ht="23.25" thickBot="1" x14ac:dyDescent="0.3">
      <c r="A50" s="3">
        <v>25</v>
      </c>
      <c r="B50" s="120" t="s">
        <v>7</v>
      </c>
      <c r="C50" s="77" t="s">
        <v>1004</v>
      </c>
      <c r="D50" s="3" t="s">
        <v>697</v>
      </c>
      <c r="E50" s="3" t="s">
        <v>1179</v>
      </c>
      <c r="F50" s="3" t="s">
        <v>1814</v>
      </c>
      <c r="G50" s="3" t="s">
        <v>1321</v>
      </c>
      <c r="H50" s="57">
        <v>1.4218371917964986E-2</v>
      </c>
      <c r="I50" s="3" t="s">
        <v>378</v>
      </c>
    </row>
    <row r="51" spans="1:9" ht="15.75" thickBot="1" x14ac:dyDescent="0.3">
      <c r="A51" s="4">
        <v>26</v>
      </c>
      <c r="B51" s="121" t="s">
        <v>7</v>
      </c>
      <c r="C51" s="79" t="s">
        <v>1003</v>
      </c>
      <c r="D51" s="4" t="s">
        <v>698</v>
      </c>
      <c r="E51" s="4" t="s">
        <v>1181</v>
      </c>
      <c r="F51" s="4" t="s">
        <v>1815</v>
      </c>
      <c r="G51" s="4" t="s">
        <v>760</v>
      </c>
      <c r="H51" s="58">
        <v>1.8244631984438136E-2</v>
      </c>
      <c r="I51" s="4" t="s">
        <v>320</v>
      </c>
    </row>
    <row r="52" spans="1:9" ht="15.75" thickBot="1" x14ac:dyDescent="0.3">
      <c r="A52" s="3">
        <v>27</v>
      </c>
      <c r="B52" s="120" t="s">
        <v>16</v>
      </c>
      <c r="C52" s="80" t="s">
        <v>1005</v>
      </c>
      <c r="D52" s="3" t="s">
        <v>699</v>
      </c>
      <c r="E52" s="3" t="s">
        <v>1182</v>
      </c>
      <c r="F52" s="3" t="s">
        <v>1817</v>
      </c>
      <c r="G52" s="3" t="s">
        <v>1314</v>
      </c>
      <c r="H52" s="57">
        <v>1.6139064416079762E-2</v>
      </c>
      <c r="I52" s="3" t="s">
        <v>385</v>
      </c>
    </row>
    <row r="53" spans="1:9" ht="15.75" thickBot="1" x14ac:dyDescent="0.3">
      <c r="A53" s="4">
        <v>28</v>
      </c>
      <c r="B53" s="121" t="s">
        <v>7</v>
      </c>
      <c r="C53" s="78" t="s">
        <v>17</v>
      </c>
      <c r="D53" s="4" t="s">
        <v>700</v>
      </c>
      <c r="E53" s="4" t="s">
        <v>1183</v>
      </c>
      <c r="F53" s="4" t="s">
        <v>1818</v>
      </c>
      <c r="G53" s="4" t="s">
        <v>1819</v>
      </c>
      <c r="H53" s="58">
        <v>1.6572714959630846E-2</v>
      </c>
      <c r="I53" s="4" t="s">
        <v>341</v>
      </c>
    </row>
    <row r="54" spans="1:9" ht="15.75" thickBot="1" x14ac:dyDescent="0.3">
      <c r="A54" s="3">
        <v>29</v>
      </c>
      <c r="B54" s="120" t="s">
        <v>16</v>
      </c>
      <c r="C54" s="77" t="s">
        <v>18</v>
      </c>
      <c r="D54" s="3" t="s">
        <v>702</v>
      </c>
      <c r="E54" s="3" t="s">
        <v>1185</v>
      </c>
      <c r="F54" s="3" t="s">
        <v>1820</v>
      </c>
      <c r="G54" s="3" t="s">
        <v>1546</v>
      </c>
      <c r="H54" s="57">
        <v>9.2122239901629936E-3</v>
      </c>
      <c r="I54" s="3" t="s">
        <v>1420</v>
      </c>
    </row>
    <row r="55" spans="1:9" ht="15.75" thickBot="1" x14ac:dyDescent="0.3">
      <c r="A55" s="4">
        <v>30</v>
      </c>
      <c r="B55" s="121" t="s">
        <v>16</v>
      </c>
      <c r="C55" s="78" t="s">
        <v>1053</v>
      </c>
      <c r="D55" s="4" t="s">
        <v>701</v>
      </c>
      <c r="E55" s="4" t="s">
        <v>1184</v>
      </c>
      <c r="F55" s="4" t="s">
        <v>1821</v>
      </c>
      <c r="G55" s="4" t="s">
        <v>387</v>
      </c>
      <c r="H55" s="67">
        <v>-1.0790672099489484E-3</v>
      </c>
      <c r="I55" s="4" t="s">
        <v>703</v>
      </c>
    </row>
    <row r="56" spans="1:9" ht="15.75" thickBot="1" x14ac:dyDescent="0.3">
      <c r="A56" s="3">
        <v>31</v>
      </c>
      <c r="B56" s="120" t="s">
        <v>16</v>
      </c>
      <c r="C56" s="77" t="s">
        <v>19</v>
      </c>
      <c r="D56" s="3" t="s">
        <v>704</v>
      </c>
      <c r="E56" s="3" t="s">
        <v>1186</v>
      </c>
      <c r="F56" s="3" t="s">
        <v>1822</v>
      </c>
      <c r="G56" s="3" t="s">
        <v>1823</v>
      </c>
      <c r="H56" s="57">
        <v>1.0483025508309962E-2</v>
      </c>
      <c r="I56" s="3" t="s">
        <v>1330</v>
      </c>
    </row>
    <row r="57" spans="1:9" ht="15.75" thickBot="1" x14ac:dyDescent="0.3">
      <c r="A57" s="4">
        <v>32</v>
      </c>
      <c r="B57" s="121" t="s">
        <v>16</v>
      </c>
      <c r="C57" s="78" t="s">
        <v>20</v>
      </c>
      <c r="D57" s="4" t="s">
        <v>705</v>
      </c>
      <c r="E57" s="4" t="s">
        <v>1187</v>
      </c>
      <c r="F57" s="4" t="s">
        <v>1824</v>
      </c>
      <c r="G57" s="4" t="s">
        <v>1825</v>
      </c>
      <c r="H57" s="67">
        <v>-3.5705846214191608E-3</v>
      </c>
      <c r="I57" s="4" t="s">
        <v>321</v>
      </c>
    </row>
    <row r="58" spans="1:9" ht="15.75" thickBot="1" x14ac:dyDescent="0.3">
      <c r="A58" s="3">
        <v>33</v>
      </c>
      <c r="B58" s="120" t="s">
        <v>16</v>
      </c>
      <c r="C58" s="77" t="s">
        <v>1007</v>
      </c>
      <c r="D58" s="3" t="s">
        <v>707</v>
      </c>
      <c r="E58" s="3" t="s">
        <v>1188</v>
      </c>
      <c r="F58" s="3" t="s">
        <v>1826</v>
      </c>
      <c r="G58" s="3" t="s">
        <v>1827</v>
      </c>
      <c r="H58" s="57">
        <v>1.3000782510371862E-2</v>
      </c>
      <c r="I58" s="3" t="s">
        <v>323</v>
      </c>
    </row>
    <row r="59" spans="1:9" ht="15.75" thickBot="1" x14ac:dyDescent="0.3">
      <c r="A59" s="4">
        <v>34</v>
      </c>
      <c r="B59" s="121" t="s">
        <v>16</v>
      </c>
      <c r="C59" s="78" t="s">
        <v>21</v>
      </c>
      <c r="D59" s="4" t="s">
        <v>708</v>
      </c>
      <c r="E59" s="4" t="s">
        <v>1189</v>
      </c>
      <c r="F59" s="4" t="s">
        <v>1828</v>
      </c>
      <c r="G59" s="4" t="s">
        <v>539</v>
      </c>
      <c r="H59" s="58">
        <v>3.2127461265598428E-2</v>
      </c>
      <c r="I59" s="4" t="s">
        <v>397</v>
      </c>
    </row>
    <row r="60" spans="1:9" ht="15.75" thickBot="1" x14ac:dyDescent="0.3">
      <c r="A60" s="3">
        <v>35</v>
      </c>
      <c r="B60" s="120" t="s">
        <v>16</v>
      </c>
      <c r="C60" s="77" t="s">
        <v>1008</v>
      </c>
      <c r="D60" s="3" t="s">
        <v>709</v>
      </c>
      <c r="E60" s="3" t="s">
        <v>1829</v>
      </c>
      <c r="F60" s="3" t="s">
        <v>1830</v>
      </c>
      <c r="G60" s="3" t="s">
        <v>1615</v>
      </c>
      <c r="H60" s="57">
        <v>2.8831280840076683E-2</v>
      </c>
      <c r="I60" s="3" t="s">
        <v>324</v>
      </c>
    </row>
    <row r="61" spans="1:9" ht="15.75" thickBot="1" x14ac:dyDescent="0.3">
      <c r="A61" s="4">
        <v>36</v>
      </c>
      <c r="B61" s="121" t="s">
        <v>16</v>
      </c>
      <c r="C61" s="78" t="s">
        <v>1009</v>
      </c>
      <c r="D61" s="4" t="s">
        <v>710</v>
      </c>
      <c r="E61" s="4" t="s">
        <v>1190</v>
      </c>
      <c r="F61" s="4" t="s">
        <v>1831</v>
      </c>
      <c r="G61" s="4" t="s">
        <v>1283</v>
      </c>
      <c r="H61" s="58">
        <v>7.0075381282397571E-3</v>
      </c>
      <c r="I61" s="4" t="s">
        <v>344</v>
      </c>
    </row>
    <row r="62" spans="1:9" ht="15.75" thickBot="1" x14ac:dyDescent="0.3">
      <c r="A62" s="3">
        <v>37</v>
      </c>
      <c r="B62" s="120" t="s">
        <v>16</v>
      </c>
      <c r="C62" s="77" t="s">
        <v>1010</v>
      </c>
      <c r="D62" s="3" t="s">
        <v>711</v>
      </c>
      <c r="E62" s="3" t="s">
        <v>1191</v>
      </c>
      <c r="F62" s="3" t="s">
        <v>1832</v>
      </c>
      <c r="G62" s="3" t="s">
        <v>1574</v>
      </c>
      <c r="H62" s="57">
        <v>2.9231646570430075E-2</v>
      </c>
      <c r="I62" s="3" t="s">
        <v>356</v>
      </c>
    </row>
    <row r="63" spans="1:9" ht="23.25" thickBot="1" x14ac:dyDescent="0.3">
      <c r="A63" s="4">
        <v>38</v>
      </c>
      <c r="B63" s="121" t="s">
        <v>16</v>
      </c>
      <c r="C63" s="78" t="s">
        <v>1006</v>
      </c>
      <c r="D63" s="4" t="s">
        <v>713</v>
      </c>
      <c r="E63" s="4" t="s">
        <v>1192</v>
      </c>
      <c r="F63" s="4" t="s">
        <v>1833</v>
      </c>
      <c r="G63" s="4" t="s">
        <v>1834</v>
      </c>
      <c r="H63" s="58">
        <v>4.5971676955843116E-2</v>
      </c>
      <c r="I63" s="4" t="s">
        <v>356</v>
      </c>
    </row>
    <row r="64" spans="1:9" ht="15.75" thickBot="1" x14ac:dyDescent="0.3">
      <c r="A64" s="3">
        <v>39</v>
      </c>
      <c r="B64" s="120" t="s">
        <v>16</v>
      </c>
      <c r="C64" s="77" t="s">
        <v>1011</v>
      </c>
      <c r="D64" s="3" t="s">
        <v>714</v>
      </c>
      <c r="E64" s="3" t="s">
        <v>1194</v>
      </c>
      <c r="F64" s="3" t="s">
        <v>1835</v>
      </c>
      <c r="G64" s="3" t="s">
        <v>1633</v>
      </c>
      <c r="H64" s="57">
        <v>3.6176308778220638E-2</v>
      </c>
      <c r="I64" s="3" t="s">
        <v>311</v>
      </c>
    </row>
    <row r="65" spans="1:9" ht="15.75" thickBot="1" x14ac:dyDescent="0.3">
      <c r="A65" s="4">
        <v>40</v>
      </c>
      <c r="B65" s="121" t="s">
        <v>22</v>
      </c>
      <c r="C65" s="78" t="s">
        <v>1012</v>
      </c>
      <c r="D65" s="4" t="s">
        <v>452</v>
      </c>
      <c r="E65" s="4" t="s">
        <v>1195</v>
      </c>
      <c r="F65" s="4" t="s">
        <v>1836</v>
      </c>
      <c r="G65" s="4" t="s">
        <v>584</v>
      </c>
      <c r="H65" s="66">
        <v>-1.326888246802705E-2</v>
      </c>
      <c r="I65" s="4" t="s">
        <v>448</v>
      </c>
    </row>
    <row r="66" spans="1:9" ht="15.75" thickBot="1" x14ac:dyDescent="0.3">
      <c r="A66" s="62"/>
      <c r="B66" s="63"/>
      <c r="C66" s="122" t="s">
        <v>1769</v>
      </c>
      <c r="D66" s="61" t="s">
        <v>1196</v>
      </c>
      <c r="E66" s="61" t="s">
        <v>1837</v>
      </c>
      <c r="F66" s="61" t="s">
        <v>1838</v>
      </c>
      <c r="G66" s="61" t="s">
        <v>1839</v>
      </c>
      <c r="H66" s="72">
        <v>2.0794604956258345E-2</v>
      </c>
    </row>
  </sheetData>
  <mergeCells count="3">
    <mergeCell ref="G24:H24"/>
    <mergeCell ref="A2:D2"/>
    <mergeCell ref="A22:E22"/>
  </mergeCells>
  <pageMargins left="0.7" right="0.7" top="0.75" bottom="0.75" header="0.3" footer="0.3"/>
  <pageSetup orientation="portrait" horizontalDpi="4294967295" verticalDpi="429496729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</vt:lpstr>
      <vt:lpstr>Pasivos</vt:lpstr>
      <vt:lpstr>Composición Pasivo</vt:lpstr>
      <vt:lpstr>Oblig.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Imp.</vt:lpstr>
      <vt:lpstr>Solvencia</vt:lpstr>
      <vt:lpstr>ROA</vt:lpstr>
      <vt:lpstr>ROE</vt:lpstr>
      <vt:lpstr>Liquidez 1ra. Línea</vt:lpstr>
      <vt:lpstr>Liquidez 2da. Línea</vt:lpstr>
      <vt:lpstr>Mapa Riesgo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2021-10-18T20:27:58Z</dcterms:created>
  <dcterms:modified xsi:type="dcterms:W3CDTF">2022-06-15T20:45:43Z</dcterms:modified>
</cp:coreProperties>
</file>